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ippfglobal-my.sharepoint.com/personal/cwitcomb_ippf_org/Documents/Ghana/"/>
    </mc:Choice>
  </mc:AlternateContent>
  <xr:revisionPtr revIDLastSave="0" documentId="8_{9EAB5071-82BB-44BA-ADD1-B4CA5B90719E}" xr6:coauthVersionLast="47" xr6:coauthVersionMax="47" xr10:uidLastSave="{00000000-0000-0000-0000-000000000000}"/>
  <bookViews>
    <workbookView xWindow="-110" yWindow="-110" windowWidth="19420" windowHeight="11500" xr2:uid="{00000000-000D-0000-FFFF-FFFF00000000}"/>
  </bookViews>
  <sheets>
    <sheet name="Instructions" sheetId="14" r:id="rId1"/>
    <sheet name="Business Proposal" sheetId="12" r:id="rId2"/>
    <sheet name="summary of fiancnes " sheetId="6" state="hidden" r:id="rId3"/>
    <sheet name="Finance" sheetId="13" r:id="rId4"/>
    <sheet name="Competitor Market Assesment " sheetId="7" r:id="rId5"/>
    <sheet name="Equipment List " sheetId="2" r:id="rId6"/>
    <sheet name="Staffing Costs" sheetId="3" r:id="rId7"/>
    <sheet name="Summary" sheetId="8" r:id="rId8"/>
  </sheets>
  <externalReferences>
    <externalReference r:id="rId9"/>
    <externalReference r:id="rId10"/>
    <externalReference r:id="rId11"/>
    <externalReference r:id="rId12"/>
    <externalReference r:id="rId13"/>
  </externalReferences>
  <definedNames>
    <definedName name="___mds_allowwriteback___">""</definedName>
    <definedName name="___mds_asyncwriteback___">TRUE</definedName>
    <definedName name="___mds_asyncwriteback____1">FALSE</definedName>
    <definedName name="___mds_asyncwriteback____2">TRUE</definedName>
    <definedName name="___mds_description___">""</definedName>
    <definedName name="___mds_description____1" hidden="1">"Demo Template"</definedName>
    <definedName name="___mds_last_dataset_cell__">"63~4"</definedName>
    <definedName name="___mds_spreading___">FALSE</definedName>
    <definedName name="__123Graph_A" hidden="1">'[1]2002PCTs'!#REF!</definedName>
    <definedName name="__123Graph_B" hidden="1">[2]Dnurse!#REF!</definedName>
    <definedName name="__123Graph_C" hidden="1">[2]Dnurse!#REF!</definedName>
    <definedName name="__123Graph_X" hidden="1">[2]Dnurse!#REF!</definedName>
    <definedName name="_123Graph_A_Juno" hidden="1">'[1]2002PCTs'!#REF!</definedName>
    <definedName name="_123Graph_B_Juno" hidden="1">[2]Dnurse!#REF!</definedName>
    <definedName name="_123Graph_C_Juno" hidden="1">[2]Dnurse!#REF!</definedName>
    <definedName name="_123Graph_X_Juno" hidden="1">[2]Dnurse!#REF!</definedName>
    <definedName name="_2_0__123Grap" hidden="1">#REF!</definedName>
    <definedName name="_2_0__123Grap_Juno" hidden="1">#REF!</definedName>
    <definedName name="_4_0__123Grap" hidden="1">#REF!</definedName>
    <definedName name="_4_0__123Grap_Juno" hidden="1">#REF!</definedName>
    <definedName name="_6_0_S" hidden="1">#REF!</definedName>
    <definedName name="_6_0_S_Juno" hidden="1">#REF!</definedName>
    <definedName name="_Key1" hidden="1">'[2]#REF'!#REF!</definedName>
    <definedName name="_Key1_Juno" hidden="1">'[2]#REF'!#REF!</definedName>
    <definedName name="_net1" localSheetId="1" hidden="1">{"NET",#N/A,FALSE,"401C11"}</definedName>
    <definedName name="_net1" localSheetId="4" hidden="1">{"NET",#N/A,FALSE,"401C11"}</definedName>
    <definedName name="_net1" localSheetId="3" hidden="1">{"NET",#N/A,FALSE,"401C11"}</definedName>
    <definedName name="_net1" hidden="1">{"NET",#N/A,FALSE,"401C11"}</definedName>
    <definedName name="_np2" localSheetId="1" hidden="1">{"CHARGE",#N/A,FALSE,"401C11"}</definedName>
    <definedName name="_np2" localSheetId="4" hidden="1">{"CHARGE",#N/A,FALSE,"401C11"}</definedName>
    <definedName name="_np2" localSheetId="3" hidden="1">{"CHARGE",#N/A,FALSE,"401C11"}</definedName>
    <definedName name="_np2" hidden="1">{"CHARGE",#N/A,FALSE,"401C11"}</definedName>
    <definedName name="_Order1" hidden="1">0</definedName>
    <definedName name="_plaintemplatetimestamp" hidden="1">"5/3/2019 2:11:50 PM"</definedName>
    <definedName name="_Sort" hidden="1">[2]ComPsy!#REF!</definedName>
    <definedName name="_Sort_Juno" hidden="1">[2]ComPsy!#REF!</definedName>
    <definedName name="a" localSheetId="1" hidden="1">{"CHARGE",#N/A,FALSE,"401C11"}</definedName>
    <definedName name="a" localSheetId="4" hidden="1">{"CHARGE",#N/A,FALSE,"401C11"}</definedName>
    <definedName name="a" localSheetId="3" hidden="1">{"CHARGE",#N/A,FALSE,"401C11"}</definedName>
    <definedName name="a" hidden="1">{"CHARGE",#N/A,FALSE,"401C11"}</definedName>
    <definedName name="aa" localSheetId="1" hidden="1">{"CHARGE",#N/A,FALSE,"401C11"}</definedName>
    <definedName name="aa" localSheetId="4" hidden="1">{"CHARGE",#N/A,FALSE,"401C11"}</definedName>
    <definedName name="aa" localSheetId="3" hidden="1">{"CHARGE",#N/A,FALSE,"401C11"}</definedName>
    <definedName name="aa" hidden="1">{"CHARGE",#N/A,FALSE,"401C11"}</definedName>
    <definedName name="aaa" localSheetId="1" hidden="1">{"CHARGE",#N/A,FALSE,"401C11"}</definedName>
    <definedName name="aaa" localSheetId="4" hidden="1">{"CHARGE",#N/A,FALSE,"401C11"}</definedName>
    <definedName name="aaa" localSheetId="3" hidden="1">{"CHARGE",#N/A,FALSE,"401C11"}</definedName>
    <definedName name="aaa" hidden="1">{"CHARGE",#N/A,FALSE,"401C11"}</definedName>
    <definedName name="aaaa" localSheetId="1" hidden="1">{"CHARGE",#N/A,FALSE,"401C11"}</definedName>
    <definedName name="aaaa" localSheetId="4" hidden="1">{"CHARGE",#N/A,FALSE,"401C11"}</definedName>
    <definedName name="aaaa" localSheetId="3" hidden="1">{"CHARGE",#N/A,FALSE,"401C11"}</definedName>
    <definedName name="aaaa" hidden="1">{"CHARGE",#N/A,FALSE,"401C11"}</definedName>
    <definedName name="adbr" localSheetId="1" hidden="1">{"CHARGE",#N/A,FALSE,"401C11"}</definedName>
    <definedName name="adbr" localSheetId="4" hidden="1">{"CHARGE",#N/A,FALSE,"401C11"}</definedName>
    <definedName name="adbr" localSheetId="3" hidden="1">{"CHARGE",#N/A,FALSE,"401C11"}</definedName>
    <definedName name="adbr" hidden="1">{"CHARGE",#N/A,FALSE,"401C11"}</definedName>
    <definedName name="b" localSheetId="1" hidden="1">{"CHARGE",#N/A,FALSE,"401C11"}</definedName>
    <definedName name="b" localSheetId="4" hidden="1">{"CHARGE",#N/A,FALSE,"401C11"}</definedName>
    <definedName name="b" localSheetId="3" hidden="1">{"CHARGE",#N/A,FALSE,"401C11"}</definedName>
    <definedName name="b" hidden="1">{"CHARGE",#N/A,FALSE,"401C11"}</definedName>
    <definedName name="BEU" localSheetId="1" hidden="1">{"CHARGE",#N/A,FALSE,"401C11"}</definedName>
    <definedName name="BEU" localSheetId="4" hidden="1">{"CHARGE",#N/A,FALSE,"401C11"}</definedName>
    <definedName name="BEU" localSheetId="3" hidden="1">{"CHARGE",#N/A,FALSE,"401C11"}</definedName>
    <definedName name="BEU" hidden="1">{"CHARGE",#N/A,FALSE,"401C11"}</definedName>
    <definedName name="BU_MA_CODE">[3]Start!$B$7</definedName>
    <definedName name="change1" localSheetId="1" hidden="1">{"CHARGE",#N/A,FALSE,"401C11"}</definedName>
    <definedName name="change1" localSheetId="4" hidden="1">{"CHARGE",#N/A,FALSE,"401C11"}</definedName>
    <definedName name="change1" localSheetId="3" hidden="1">{"CHARGE",#N/A,FALSE,"401C11"}</definedName>
    <definedName name="change1" hidden="1">{"CHARGE",#N/A,FALSE,"401C11"}</definedName>
    <definedName name="charge" localSheetId="1" hidden="1">{"CHARGE",#N/A,FALSE,"401C11"}</definedName>
    <definedName name="charge" localSheetId="4" hidden="1">{"CHARGE",#N/A,FALSE,"401C11"}</definedName>
    <definedName name="charge" localSheetId="3" hidden="1">{"CHARGE",#N/A,FALSE,"401C11"}</definedName>
    <definedName name="charge" hidden="1">{"CHARGE",#N/A,FALSE,"401C11"}</definedName>
    <definedName name="Country">'[4]Overall CP Summary'!$C$2</definedName>
    <definedName name="dog" localSheetId="1" hidden="1">{"NET",#N/A,FALSE,"401C11"}</definedName>
    <definedName name="dog" localSheetId="4" hidden="1">{"NET",#N/A,FALSE,"401C11"}</definedName>
    <definedName name="dog" localSheetId="3" hidden="1">{"NET",#N/A,FALSE,"401C11"}</definedName>
    <definedName name="dog" hidden="1">{"NET",#N/A,FALSE,"401C11"}</definedName>
    <definedName name="gfff" localSheetId="1" hidden="1">{"CHARGE",#N/A,FALSE,"401C11"}</definedName>
    <definedName name="gfff" localSheetId="4" hidden="1">{"CHARGE",#N/A,FALSE,"401C11"}</definedName>
    <definedName name="gfff" localSheetId="3" hidden="1">{"CHARGE",#N/A,FALSE,"401C11"}</definedName>
    <definedName name="gfff" hidden="1">{"CHARGE",#N/A,FALSE,"401C11"}</definedName>
    <definedName name="gross" localSheetId="1" hidden="1">{"GROSS",#N/A,FALSE,"401C11"}</definedName>
    <definedName name="gross" localSheetId="4" hidden="1">{"GROSS",#N/A,FALSE,"401C11"}</definedName>
    <definedName name="gross" localSheetId="3" hidden="1">{"GROSS",#N/A,FALSE,"401C11"}</definedName>
    <definedName name="gross" hidden="1">{"GROSS",#N/A,FALSE,"401C11"}</definedName>
    <definedName name="gross1" localSheetId="1" hidden="1">{"GROSS",#N/A,FALSE,"401C11"}</definedName>
    <definedName name="gross1" localSheetId="4" hidden="1">{"GROSS",#N/A,FALSE,"401C11"}</definedName>
    <definedName name="gross1" localSheetId="3" hidden="1">{"GROSS",#N/A,FALSE,"401C11"}</definedName>
    <definedName name="gross1" hidden="1">{"GROSS",#N/A,FALSE,"401C11"}</definedName>
    <definedName name="hasdfjklhklj" localSheetId="1" hidden="1">{"NET",#N/A,FALSE,"401C11"}</definedName>
    <definedName name="hasdfjklhklj" localSheetId="4" hidden="1">{"NET",#N/A,FALSE,"401C11"}</definedName>
    <definedName name="hasdfjklhklj" localSheetId="3" hidden="1">{"NET",#N/A,FALSE,"401C11"}</definedName>
    <definedName name="hasdfjklhklj" hidden="1">{"NET",#N/A,FALSE,"401C11"}</definedName>
    <definedName name="Jan">#REF!</definedName>
    <definedName name="new" localSheetId="1" hidden="1">{"GROSS",#N/A,FALSE,"401C11"}</definedName>
    <definedName name="new" localSheetId="4" hidden="1">{"GROSS",#N/A,FALSE,"401C11"}</definedName>
    <definedName name="new" localSheetId="3" hidden="1">{"GROSS",#N/A,FALSE,"401C11"}</definedName>
    <definedName name="new" hidden="1">{"GROSS",#N/A,FALSE,"401C11"}</definedName>
    <definedName name="PERIOD_SELECT">[3]Start!$B$5</definedName>
    <definedName name="RateTable">'[5]Sales Report'!$H$3:$J$7</definedName>
    <definedName name="Reg_Cube">[3]Start!$B$8</definedName>
    <definedName name="Round">#REF!</definedName>
    <definedName name="rytry" localSheetId="1" hidden="1">{"NET",#N/A,FALSE,"401C11"}</definedName>
    <definedName name="rytry" localSheetId="4" hidden="1">{"NET",#N/A,FALSE,"401C11"}</definedName>
    <definedName name="rytry" localSheetId="3" hidden="1">{"NET",#N/A,FALSE,"401C11"}</definedName>
    <definedName name="rytry" hidden="1">{"NET",#N/A,FALSE,"401C11"}</definedName>
    <definedName name="Table3.4" localSheetId="1" hidden="1">{"CHARGE",#N/A,FALSE,"401C11"}</definedName>
    <definedName name="Table3.4" localSheetId="4" hidden="1">{"CHARGE",#N/A,FALSE,"401C11"}</definedName>
    <definedName name="Table3.4" localSheetId="3" hidden="1">{"CHARGE",#N/A,FALSE,"401C11"}</definedName>
    <definedName name="Table3.4" hidden="1">{"CHARGE",#N/A,FALSE,"401C11"}</definedName>
    <definedName name="wert" localSheetId="1" hidden="1">{"GROSS",#N/A,FALSE,"401C11"}</definedName>
    <definedName name="wert" localSheetId="4" hidden="1">{"GROSS",#N/A,FALSE,"401C11"}</definedName>
    <definedName name="wert" localSheetId="3" hidden="1">{"GROSS",#N/A,FALSE,"401C11"}</definedName>
    <definedName name="wert" hidden="1">{"GROSS",#N/A,FALSE,"401C11"}</definedName>
    <definedName name="what" localSheetId="1" hidden="1">{"CHARGE",#N/A,FALSE,"401C11"}</definedName>
    <definedName name="what" localSheetId="4" hidden="1">{"CHARGE",#N/A,FALSE,"401C11"}</definedName>
    <definedName name="what" localSheetId="3" hidden="1">{"CHARGE",#N/A,FALSE,"401C11"}</definedName>
    <definedName name="what" hidden="1">{"CHARGE",#N/A,FALSE,"401C11"}</definedName>
    <definedName name="wrn" localSheetId="1" hidden="1">{"CHARGE",#N/A,FALSE,"401C11"}</definedName>
    <definedName name="wrn" localSheetId="4" hidden="1">{"CHARGE",#N/A,FALSE,"401C11"}</definedName>
    <definedName name="wrn" localSheetId="3" hidden="1">{"CHARGE",#N/A,FALSE,"401C11"}</definedName>
    <definedName name="wrn" hidden="1">{"CHARGE",#N/A,FALSE,"401C11"}</definedName>
    <definedName name="wrn.CHARGE." localSheetId="1" hidden="1">{"CHARGE",#N/A,FALSE,"401C11"}</definedName>
    <definedName name="wrn.CHARGE." localSheetId="4" hidden="1">{"CHARGE",#N/A,FALSE,"401C11"}</definedName>
    <definedName name="wrn.CHARGE." localSheetId="3" hidden="1">{"CHARGE",#N/A,FALSE,"401C11"}</definedName>
    <definedName name="wrn.CHARGE." hidden="1">{"CHARGE",#N/A,FALSE,"401C11"}</definedName>
    <definedName name="wrn.GROSS." localSheetId="1" hidden="1">{"GROSS",#N/A,FALSE,"401C11"}</definedName>
    <definedName name="wrn.GROSS." localSheetId="4" hidden="1">{"GROSS",#N/A,FALSE,"401C11"}</definedName>
    <definedName name="wrn.GROSS." localSheetId="3" hidden="1">{"GROSS",#N/A,FALSE,"401C11"}</definedName>
    <definedName name="wrn.GROSS." hidden="1">{"GROSS",#N/A,FALSE,"401C11"}</definedName>
    <definedName name="wrn.NET." localSheetId="1" hidden="1">{"NET",#N/A,FALSE,"401C11"}</definedName>
    <definedName name="wrn.NET." localSheetId="4" hidden="1">{"NET",#N/A,FALSE,"401C11"}</definedName>
    <definedName name="wrn.NET." localSheetId="3" hidden="1">{"NET",#N/A,FALSE,"401C11"}</definedName>
    <definedName name="wrn.NET." hidden="1">{"NET",#N/A,FALSE,"401C11"}</definedName>
    <definedName name="xxx" localSheetId="1" hidden="1">{"CHARGE",#N/A,FALSE,"401C11"}</definedName>
    <definedName name="xxx" localSheetId="4" hidden="1">{"CHARGE",#N/A,FALSE,"401C11"}</definedName>
    <definedName name="xxx" localSheetId="3" hidden="1">{"CHARGE",#N/A,FALSE,"401C11"}</definedName>
    <definedName name="xxx" hidden="1">{"CHARGE",#N/A,FALSE,"401C11"}</definedName>
    <definedName name="Year">#REF!</definedName>
    <definedName name="YEAR_SELECT">[3]Start!$B$4</definedName>
    <definedName name="yyy" localSheetId="1" hidden="1">{"GROSS",#N/A,FALSE,"401C11"}</definedName>
    <definedName name="yyy" localSheetId="4" hidden="1">{"GROSS",#N/A,FALSE,"401C11"}</definedName>
    <definedName name="yyy" localSheetId="3" hidden="1">{"GROSS",#N/A,FALSE,"401C11"}</definedName>
    <definedName name="yyy" hidden="1">{"GROSS",#N/A,FALSE,"401C11"}</definedName>
    <definedName name="zzz" localSheetId="1" hidden="1">{"NET",#N/A,FALSE,"401C11"}</definedName>
    <definedName name="zzz" localSheetId="4" hidden="1">{"NET",#N/A,FALSE,"401C11"}</definedName>
    <definedName name="zzz" localSheetId="3" hidden="1">{"NET",#N/A,FALSE,"401C11"}</definedName>
    <definedName name="zzz" hidden="1">{"NET",#N/A,FALSE,"401C11"}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13" l="1"/>
  <c r="E24" i="13" s="1"/>
  <c r="C11" i="8" s="1"/>
  <c r="E27" i="13"/>
  <c r="D19" i="3"/>
  <c r="G22" i="2"/>
  <c r="F22" i="2"/>
  <c r="E22" i="2"/>
  <c r="D22" i="2"/>
  <c r="F11" i="2"/>
  <c r="E11" i="2"/>
  <c r="D11" i="2"/>
  <c r="G11" i="2"/>
  <c r="Y52" i="7"/>
  <c r="X52" i="7"/>
  <c r="W52" i="7"/>
  <c r="V52" i="7"/>
  <c r="U52" i="7"/>
  <c r="T52" i="7"/>
  <c r="S52" i="7"/>
  <c r="R52" i="7"/>
  <c r="Q52" i="7"/>
  <c r="P52" i="7"/>
  <c r="O52" i="7"/>
  <c r="N52" i="7"/>
  <c r="M52" i="7"/>
  <c r="L52" i="7"/>
  <c r="K52" i="7"/>
  <c r="J52" i="7"/>
  <c r="I52" i="7"/>
  <c r="H52" i="7"/>
  <c r="G52" i="7"/>
  <c r="Y51" i="7"/>
  <c r="X51" i="7"/>
  <c r="W51" i="7"/>
  <c r="V51" i="7"/>
  <c r="U51" i="7"/>
  <c r="T51" i="7"/>
  <c r="S51" i="7"/>
  <c r="R51" i="7"/>
  <c r="Q51" i="7"/>
  <c r="P51" i="7"/>
  <c r="O51" i="7"/>
  <c r="N51" i="7"/>
  <c r="M51" i="7"/>
  <c r="L51" i="7"/>
  <c r="K51" i="7"/>
  <c r="J51" i="7"/>
  <c r="I51" i="7"/>
  <c r="H51" i="7"/>
  <c r="G51" i="7"/>
  <c r="Y50" i="7"/>
  <c r="X50" i="7"/>
  <c r="W50" i="7"/>
  <c r="V50" i="7"/>
  <c r="U50" i="7"/>
  <c r="T50" i="7"/>
  <c r="S50" i="7"/>
  <c r="R50" i="7"/>
  <c r="Q50" i="7"/>
  <c r="P50" i="7"/>
  <c r="O50" i="7"/>
  <c r="N50" i="7"/>
  <c r="M50" i="7"/>
  <c r="L50" i="7"/>
  <c r="K50" i="7"/>
  <c r="J50" i="7"/>
  <c r="I50" i="7"/>
  <c r="H50" i="7"/>
  <c r="G50" i="7"/>
  <c r="F52" i="7"/>
  <c r="F51" i="7"/>
  <c r="F50" i="7"/>
  <c r="C9" i="8"/>
  <c r="C6" i="8"/>
  <c r="C5" i="8"/>
  <c r="E23" i="13"/>
  <c r="E22" i="13"/>
  <c r="E21" i="13"/>
  <c r="E20" i="13"/>
  <c r="E19" i="13"/>
  <c r="E18" i="13"/>
  <c r="E17" i="13"/>
  <c r="E16" i="13"/>
  <c r="E15" i="13"/>
  <c r="E14" i="13"/>
  <c r="E13" i="13"/>
  <c r="E28" i="13"/>
  <c r="D29" i="13"/>
  <c r="E29" i="13" s="1"/>
  <c r="C10" i="8" s="1"/>
  <c r="D8" i="13"/>
  <c r="C8" i="8" s="1"/>
  <c r="E31" i="13" l="1"/>
  <c r="D31" i="13"/>
  <c r="D33" i="13" s="1"/>
  <c r="C14" i="8" s="1"/>
  <c r="E56" i="7"/>
  <c r="E55" i="7"/>
  <c r="E54" i="7"/>
  <c r="V45" i="7"/>
  <c r="U45" i="7"/>
  <c r="R45" i="7"/>
  <c r="N45" i="7"/>
  <c r="M45" i="7"/>
  <c r="J45" i="7"/>
  <c r="F45" i="7"/>
  <c r="C14" i="7"/>
  <c r="C13" i="7"/>
  <c r="C12" i="7"/>
  <c r="C11" i="7"/>
  <c r="C10" i="7"/>
  <c r="C9" i="7"/>
  <c r="C13" i="8" l="1"/>
  <c r="D34" i="13"/>
  <c r="C15" i="8" s="1"/>
  <c r="N55" i="7"/>
  <c r="P45" i="7"/>
  <c r="F55" i="7"/>
  <c r="J54" i="7"/>
  <c r="V55" i="7"/>
  <c r="H45" i="7"/>
  <c r="L45" i="7"/>
  <c r="T45" i="7"/>
  <c r="X45" i="7"/>
  <c r="R54" i="7"/>
  <c r="O56" i="7"/>
  <c r="O54" i="7"/>
  <c r="O55" i="7"/>
  <c r="H56" i="7"/>
  <c r="H54" i="7"/>
  <c r="H55" i="7"/>
  <c r="X56" i="7"/>
  <c r="X54" i="7"/>
  <c r="X55" i="7"/>
  <c r="W56" i="7"/>
  <c r="W54" i="7"/>
  <c r="W55" i="7"/>
  <c r="I56" i="7"/>
  <c r="I54" i="7"/>
  <c r="I55" i="7"/>
  <c r="Q56" i="7"/>
  <c r="Q54" i="7"/>
  <c r="Q55" i="7"/>
  <c r="G56" i="7"/>
  <c r="G54" i="7"/>
  <c r="G55" i="7"/>
  <c r="P56" i="7"/>
  <c r="P54" i="7"/>
  <c r="P55" i="7"/>
  <c r="Y56" i="7"/>
  <c r="Y54" i="7"/>
  <c r="Y55" i="7"/>
  <c r="K54" i="7"/>
  <c r="K55" i="7"/>
  <c r="K56" i="7"/>
  <c r="L55" i="7"/>
  <c r="L56" i="7"/>
  <c r="L54" i="7"/>
  <c r="S54" i="7"/>
  <c r="S55" i="7"/>
  <c r="S56" i="7"/>
  <c r="T55" i="7"/>
  <c r="T56" i="7"/>
  <c r="T54" i="7"/>
  <c r="G45" i="7"/>
  <c r="O45" i="7"/>
  <c r="W45" i="7"/>
  <c r="J56" i="7"/>
  <c r="I45" i="7"/>
  <c r="Q45" i="7"/>
  <c r="Y45" i="7"/>
  <c r="K45" i="7"/>
  <c r="S45" i="7"/>
  <c r="N56" i="7"/>
  <c r="V56" i="7"/>
  <c r="F54" i="7" l="1"/>
  <c r="F56" i="7"/>
  <c r="N54" i="7"/>
  <c r="V54" i="7"/>
  <c r="R55" i="7"/>
  <c r="J55" i="7"/>
  <c r="R56" i="7"/>
  <c r="U55" i="7"/>
  <c r="U56" i="7"/>
  <c r="U54" i="7"/>
  <c r="M55" i="7"/>
  <c r="M56" i="7"/>
  <c r="M5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Vicki Howard</author>
  </authors>
  <commentList>
    <comment ref="E19" authorId="0" shapeId="0" xr:uid="{69B2FE4D-D9F2-4CF2-B215-01BAB485CDAA}">
      <text>
        <r>
          <rPr>
            <b/>
            <sz val="9"/>
            <color indexed="81"/>
            <rFont val="Tahoma"/>
            <family val="2"/>
          </rPr>
          <t xml:space="preserve">Quality of Service:
</t>
        </r>
        <r>
          <rPr>
            <sz val="9"/>
            <color indexed="81"/>
            <rFont val="Tahoma"/>
            <family val="2"/>
          </rPr>
          <t>1 = Lower level of quality
2 = Comparable level of quality and service
3 = Higher level of quality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Hitesh B</author>
  </authors>
  <commentList>
    <comment ref="E3" authorId="0" shapeId="0" xr:uid="{6D3C3A4E-A0D4-4ED1-BC21-6F6D79417536}">
      <text>
        <r>
          <rPr>
            <b/>
            <sz val="9"/>
            <color indexed="81"/>
            <rFont val="Tahoma"/>
            <charset val="1"/>
          </rPr>
          <t>LC = Local Currency</t>
        </r>
      </text>
    </comment>
    <comment ref="F3" authorId="0" shapeId="0" xr:uid="{B4D821AC-5B7E-4663-8FB0-68DD7DB60EB8}">
      <text>
        <r>
          <rPr>
            <b/>
            <sz val="9"/>
            <color indexed="81"/>
            <rFont val="Tahoma"/>
            <charset val="1"/>
          </rPr>
          <t>LC = Local Currency</t>
        </r>
        <r>
          <rPr>
            <sz val="9"/>
            <color indexed="81"/>
            <rFont val="Tahoma"/>
            <charset val="1"/>
          </rPr>
          <t xml:space="preserve">
</t>
        </r>
      </text>
    </comment>
    <comment ref="E14" authorId="0" shapeId="0" xr:uid="{724A33A4-98EB-4013-89F9-E96ADDF7FA90}">
      <text>
        <r>
          <rPr>
            <b/>
            <sz val="9"/>
            <color indexed="81"/>
            <rFont val="Tahoma"/>
            <charset val="1"/>
          </rPr>
          <t>LC = Local Currency</t>
        </r>
      </text>
    </comment>
    <comment ref="F14" authorId="0" shapeId="0" xr:uid="{A5963D52-ABFD-4991-8747-2C3C8B22C8C2}">
      <text>
        <r>
          <rPr>
            <b/>
            <sz val="9"/>
            <color indexed="81"/>
            <rFont val="Tahoma"/>
            <charset val="1"/>
          </rPr>
          <t>LC = Local Currency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Hitesh B</author>
  </authors>
  <commentList>
    <comment ref="D3" authorId="0" shapeId="0" xr:uid="{E221C6F9-BA1E-4B39-9A53-63AFB30EC186}">
      <text>
        <r>
          <rPr>
            <b/>
            <sz val="9"/>
            <color indexed="81"/>
            <rFont val="Tahoma"/>
            <charset val="1"/>
          </rPr>
          <t>LC = Local Currency</t>
        </r>
        <r>
          <rPr>
            <sz val="9"/>
            <color indexed="81"/>
            <rFont val="Tahoma"/>
            <charset val="1"/>
          </rPr>
          <t xml:space="preserve">
</t>
        </r>
      </text>
    </comment>
  </commentList>
</comments>
</file>

<file path=xl/sharedStrings.xml><?xml version="1.0" encoding="utf-8"?>
<sst xmlns="http://schemas.openxmlformats.org/spreadsheetml/2006/main" count="206" uniqueCount="191">
  <si>
    <t xml:space="preserve"> </t>
  </si>
  <si>
    <t>Investment Tool : User Guide</t>
  </si>
  <si>
    <t xml:space="preserve">This tool is designed to help you evaluate the viability of an investment and understand its impact on your overall profit and loss account. </t>
  </si>
  <si>
    <t>By completing each tab in sequence, you will build a comprehensive picture of the costs, revenues, and potential returns associated with your proposal.</t>
  </si>
  <si>
    <t>1. Business Proposal</t>
  </si>
  <si>
    <t>Use this tab to outline the details of your proposed investment.</t>
  </si>
  <si>
    <t>Here, you can think through all the essential elements of the proposal, including the purpose, objectives, and expected outcomes. This forms the foundation for the financial and operational assessment that follows.</t>
  </si>
  <si>
    <t>2. Finance</t>
  </si>
  <si>
    <t>In this section, you will detail all projected costs and income related to the investment.</t>
  </si>
  <si>
    <t>The tool will then calculate:</t>
  </si>
  <si>
    <r>
      <t>Payback period</t>
    </r>
    <r>
      <rPr>
        <sz val="10"/>
        <color theme="1"/>
        <rFont val="Calibri"/>
        <family val="2"/>
        <scheme val="minor"/>
      </rPr>
      <t xml:space="preserve"> – how long it will take for the investment to pay for itself.</t>
    </r>
  </si>
  <si>
    <r>
      <t>Breakeven point</t>
    </r>
    <r>
      <rPr>
        <sz val="10"/>
        <color theme="1"/>
        <rFont val="Calibri"/>
        <family val="2"/>
        <scheme val="minor"/>
      </rPr>
      <t xml:space="preserve"> – when revenues start to cover costs.</t>
    </r>
  </si>
  <si>
    <r>
      <t>Return on Investment (ROI %)</t>
    </r>
    <r>
      <rPr>
        <sz val="10"/>
        <color theme="1"/>
        <rFont val="Calibri"/>
        <family val="2"/>
        <scheme val="minor"/>
      </rPr>
      <t xml:space="preserve"> – the profitability of the investment relative to its cost.</t>
    </r>
  </si>
  <si>
    <t>This tab ensures that financial feasibility is thoroughly assessed.</t>
  </si>
  <si>
    <t>Here you can record the pricing of competitors who offer the same or similar products/services.</t>
  </si>
  <si>
    <t>This helps benchmark your proposal against the market and provides insights into potential positioning and pricing strategies.</t>
  </si>
  <si>
    <t>List all the equipment required to deliver the investment successfully.</t>
  </si>
  <si>
    <t>Include purchase prices, leasing costs, or maintenance expenses as applicable. This ensures all necessary resources and their costs are captured.</t>
  </si>
  <si>
    <t>5. Staffing Costs</t>
  </si>
  <si>
    <t>Record any additional staffing costs associated with the investment.</t>
  </si>
  <si>
    <t>This may include salaries, training, recruitment expenses, or temporary support. Capturing these costs helps to ensure the financial picture is complete.</t>
  </si>
  <si>
    <t>6. Summary</t>
  </si>
  <si>
    <t>This tab is automatically populated based on the information you have entered in the previous sections.</t>
  </si>
  <si>
    <t>It provides a consolidated view of:</t>
  </si>
  <si>
    <t>Total investment cost</t>
  </si>
  <si>
    <t>Forecasted income</t>
  </si>
  <si>
    <t>Key financial metrics (ROI, payback period, breakeven)</t>
  </si>
  <si>
    <t>The summary allows you to quickly assess overall viability and present your case to stakeholders with clarity.</t>
  </si>
  <si>
    <r>
      <t xml:space="preserve">✅ </t>
    </r>
    <r>
      <rPr>
        <b/>
        <sz val="10"/>
        <color theme="1"/>
        <rFont val="Calibri"/>
        <family val="2"/>
        <scheme val="minor"/>
      </rPr>
      <t>Tip:</t>
    </r>
    <r>
      <rPr>
        <sz val="10"/>
        <color theme="1"/>
        <rFont val="Calibri"/>
        <family val="2"/>
        <scheme val="minor"/>
      </rPr>
      <t xml:space="preserve"> For best results, complete the tabs in order. Each section builds on the previous one, ensuring no important details are overlooked.</t>
    </r>
  </si>
  <si>
    <t>Section</t>
  </si>
  <si>
    <t>What is the new service being proposed</t>
  </si>
  <si>
    <t>Ultrasound</t>
  </si>
  <si>
    <t>Why is this service needed (what gap does it fill)</t>
  </si>
  <si>
    <t>How does it align with our mission, strategic goals, or health priorities</t>
  </si>
  <si>
    <t>Enhance the volume of SRHR services</t>
  </si>
  <si>
    <t>What is the target population or client base (age, gender, income level, health concerns, location etc)</t>
  </si>
  <si>
    <t>Mainly youth</t>
  </si>
  <si>
    <t>60% +</t>
  </si>
  <si>
    <t>Who will manage this service launch (which role will be accountable, and which roles will be supporting)</t>
  </si>
  <si>
    <t>New Sonographer (full time role)</t>
  </si>
  <si>
    <t xml:space="preserve">Estimated Number of People Affected (prevalence rate/clinical stats) </t>
  </si>
  <si>
    <t xml:space="preserve">Competitive Landscape </t>
  </si>
  <si>
    <t>List of Local Competitors</t>
  </si>
  <si>
    <t>Competitor Pricing</t>
  </si>
  <si>
    <t>Competitor Volume (estimated)</t>
  </si>
  <si>
    <t>Gaps or Weaknesses in Competitor Offerings</t>
  </si>
  <si>
    <t>Reasoning for Volume Estimate</t>
  </si>
  <si>
    <t>Discounts / Insurance / Package Deals Offered</t>
  </si>
  <si>
    <t>Name of Equipment required</t>
  </si>
  <si>
    <t>Expected lifespan of equipment (in years)</t>
  </si>
  <si>
    <t xml:space="preserve">Additional equipment/supplies required (one off purchase please include cost of freight and custom charges if applicable)use the Equipment tab if needed to support your calculation </t>
  </si>
  <si>
    <t>1 month</t>
  </si>
  <si>
    <t>how will data be collected and reported</t>
  </si>
  <si>
    <t>Monthly</t>
  </si>
  <si>
    <t>Additional Considerations</t>
  </si>
  <si>
    <t xml:space="preserve">Additional Legal / Compliance Requirements and how much will this cost </t>
  </si>
  <si>
    <t>Scalability Potential</t>
  </si>
  <si>
    <t>Initial Cost</t>
  </si>
  <si>
    <t>Initial Investment Required</t>
  </si>
  <si>
    <t>Initial Marketing Cost</t>
  </si>
  <si>
    <t>Infrastructure requirements cost</t>
  </si>
  <si>
    <t>One off training cost</t>
  </si>
  <si>
    <t>Total Investment Required</t>
  </si>
  <si>
    <t>Additional staff (volume)</t>
  </si>
  <si>
    <t>Ongoing Expenses</t>
  </si>
  <si>
    <t>Yearly</t>
  </si>
  <si>
    <t>Utilities</t>
  </si>
  <si>
    <t>Rent</t>
  </si>
  <si>
    <t>Transport</t>
  </si>
  <si>
    <t>On going marketing Cost</t>
  </si>
  <si>
    <t>Honorarium</t>
  </si>
  <si>
    <t>Additional Staff Salaries</t>
  </si>
  <si>
    <t>Professional Fee</t>
  </si>
  <si>
    <t>Insurance</t>
  </si>
  <si>
    <t>Permit</t>
  </si>
  <si>
    <t>Tax</t>
  </si>
  <si>
    <t>Total Costs</t>
  </si>
  <si>
    <t>Price charged to client</t>
  </si>
  <si>
    <t>Estimated No. of Clients</t>
  </si>
  <si>
    <t>Service Revenue</t>
  </si>
  <si>
    <t>Monthly Profit (Revenue - Costs)</t>
  </si>
  <si>
    <t>Break-even Point (Months to Recoup Initial Investment)</t>
  </si>
  <si>
    <t>ROI</t>
  </si>
  <si>
    <t>Name of Centre</t>
  </si>
  <si>
    <t>Radius used</t>
  </si>
  <si>
    <r>
      <t xml:space="preserve">Section 1: </t>
    </r>
    <r>
      <rPr>
        <b/>
        <i/>
        <sz val="16"/>
        <color rgb="FF0070C0"/>
        <rFont val="Calibri"/>
        <family val="2"/>
        <scheme val="minor"/>
      </rPr>
      <t>What market alternatives are in the area?</t>
    </r>
  </si>
  <si>
    <t>Category of service delivery point</t>
  </si>
  <si>
    <t>How many did you visit?</t>
  </si>
  <si>
    <t>NGO Health Facility</t>
  </si>
  <si>
    <t>Private Hospital</t>
  </si>
  <si>
    <t>Government Facility</t>
  </si>
  <si>
    <t xml:space="preserve">Pharmacy </t>
  </si>
  <si>
    <r>
      <t xml:space="preserve">Section 2: </t>
    </r>
    <r>
      <rPr>
        <b/>
        <i/>
        <sz val="16"/>
        <color rgb="FF0070C0"/>
        <rFont val="Calibri"/>
        <family val="2"/>
        <scheme val="minor"/>
      </rPr>
      <t xml:space="preserve"> How much do each of the competitors in the catchment area charge for the same service</t>
    </r>
  </si>
  <si>
    <t>Please complete the table below with all major providers within the catchment area of our centres
You can take pictures of their price list if they are easily available, review pricing on websites or inquire more details if possible from the receptionist 
Please enter the service you are assessing for</t>
  </si>
  <si>
    <t>Name of facility</t>
  </si>
  <si>
    <t>Category</t>
  </si>
  <si>
    <t>How would you estimate quality of service</t>
  </si>
  <si>
    <t>Centre 1</t>
  </si>
  <si>
    <t>District Hospital</t>
  </si>
  <si>
    <t>Total</t>
  </si>
  <si>
    <t>IPPF price</t>
  </si>
  <si>
    <t>Average price of services (Low service levels)</t>
  </si>
  <si>
    <t>Average price of services (Average service levels)</t>
  </si>
  <si>
    <t>Average price of services (High service levels)</t>
  </si>
  <si>
    <t>Index: Client price vs Low service level average</t>
  </si>
  <si>
    <t>Index: Client price vs Average service level average</t>
  </si>
  <si>
    <t>Index: Client price vs High service level average</t>
  </si>
  <si>
    <t xml:space="preserve">Additional Questions that you should look at when in the facility </t>
  </si>
  <si>
    <t>Questions for the facility:</t>
  </si>
  <si>
    <t>Do you do many consultations for reproductive health issues?  What are the most common issues?</t>
  </si>
  <si>
    <t>What would you say you are most known for in the community? Are there any services that you would say are your specialty?</t>
  </si>
  <si>
    <t>Do you refer to other providers for things you do not do here (e.g. ultrasound scans)? How do you decide where to refer to?</t>
  </si>
  <si>
    <t>Questions for women in the community:</t>
  </si>
  <si>
    <t>When a woman faces a reproductive health issue, such as heavy bleeding or very painful periods, where would she go for support?  And why?</t>
  </si>
  <si>
    <t>Is there any doctor or facility in this area known for women’s health services? What has made them stand out for that type of service?</t>
  </si>
  <si>
    <t>Are there any women’s health issues that you feel are not being served by any provider in your area (get spontaneous answer but probe on areas not mentioned such as fertility services, menopause support, cervical cancer screening)?</t>
  </si>
  <si>
    <t>One Off Costs</t>
  </si>
  <si>
    <t>Item description</t>
  </si>
  <si>
    <t>Capex</t>
  </si>
  <si>
    <t>Ongoing Cost</t>
  </si>
  <si>
    <t>Gloves</t>
  </si>
  <si>
    <t>Part time/Full time</t>
  </si>
  <si>
    <t>Business Plan Overview</t>
  </si>
  <si>
    <t>Service Name</t>
  </si>
  <si>
    <t>Equipment Required</t>
  </si>
  <si>
    <t>Total investment required</t>
  </si>
  <si>
    <t>Expected lifespan of equipment</t>
  </si>
  <si>
    <t>Annual projected revenue/impact generated</t>
  </si>
  <si>
    <t>Annual Operating Cost</t>
  </si>
  <si>
    <t>Profit</t>
  </si>
  <si>
    <t>Payback Period (years)</t>
  </si>
  <si>
    <t>ROI (%)</t>
  </si>
  <si>
    <t>Equipment List</t>
  </si>
  <si>
    <t>Staffing Costs</t>
  </si>
  <si>
    <t>3. Competitor Market Assessment</t>
  </si>
  <si>
    <t>4. Equipment List</t>
  </si>
  <si>
    <t>90 clients a month at 10,000 francs per service</t>
  </si>
  <si>
    <t>Campaigned to introduce the new service worth 500,000</t>
  </si>
  <si>
    <t>Campaigned to introduce the new service</t>
  </si>
  <si>
    <t>Medical in charge (Estelle)</t>
  </si>
  <si>
    <t>The existing machine isn't up to mark and it’s a student area</t>
  </si>
  <si>
    <t>Business Proposal</t>
  </si>
  <si>
    <t>Finance</t>
  </si>
  <si>
    <t>Summary</t>
  </si>
  <si>
    <t xml:space="preserve">Based on the prevalence rate an your market size potential number of clients </t>
  </si>
  <si>
    <t>What will be the marketing cost for this service (initial cost and ongoing cost estimations)</t>
  </si>
  <si>
    <t>What are the risks</t>
  </si>
  <si>
    <t>What is the plan for regular review and course correction</t>
  </si>
  <si>
    <t>From the clinics data is sent to the support office</t>
  </si>
  <si>
    <t xml:space="preserve">Client numbers, client volume, service income </t>
  </si>
  <si>
    <t>What indicators will be used to measure success (client numbers, service income etc)</t>
  </si>
  <si>
    <t>What partnership (if any) are needed</t>
  </si>
  <si>
    <t>Who will manage the rollout and service delivery</t>
  </si>
  <si>
    <t>What is the proposed launch timeline</t>
  </si>
  <si>
    <t>Monitoring and Evaluation</t>
  </si>
  <si>
    <t xml:space="preserve">Implementation Plan </t>
  </si>
  <si>
    <t>How will the service be sustained beyond the initial investment (are there any working capital requirements, and how will this be supported)</t>
  </si>
  <si>
    <t xml:space="preserve">Ongoing marketing costs </t>
  </si>
  <si>
    <t>Initial marketing cost</t>
  </si>
  <si>
    <t>Marketing</t>
  </si>
  <si>
    <t xml:space="preserve">Infrastructure requirements </t>
  </si>
  <si>
    <t xml:space="preserve">If this is for purchasing commodities: minimum order quantity required </t>
  </si>
  <si>
    <t>Months to use the MOQ</t>
  </si>
  <si>
    <t>Will this service be part of Health financing requirements</t>
  </si>
  <si>
    <t xml:space="preserve">Ongoing training required how often </t>
  </si>
  <si>
    <t xml:space="preserve">Ongoing training required what frequency </t>
  </si>
  <si>
    <t>Ultrasound Gel</t>
  </si>
  <si>
    <t>Tissue Paper</t>
  </si>
  <si>
    <t>Lidocane</t>
  </si>
  <si>
    <t>What percentage of our clients  form part of the target audience for this service</t>
  </si>
  <si>
    <t>How was this estimate made? (data source, surveys, insurance claims, health statistics)</t>
  </si>
  <si>
    <t>How will the service we offer compare to the competitor (what will be our unique selling point (our advantage) and what will be our challenge)</t>
  </si>
  <si>
    <t>How will you tell your clients about this service, what is your marketing strategy (where will you advertise)</t>
  </si>
  <si>
    <t>Additional equipment/supplies required (one off purchase please include cost of freight and custom charges if applicable)use the Equipment tab if needed to support your calculation</t>
  </si>
  <si>
    <t>What are the mitigations to the risks identified</t>
  </si>
  <si>
    <t xml:space="preserve">Training Required </t>
  </si>
  <si>
    <t xml:space="preserve">Market &amp; Demand Assessment </t>
  </si>
  <si>
    <t>Strategic Overview</t>
  </si>
  <si>
    <t>Equipment/Supplies</t>
  </si>
  <si>
    <t>Question</t>
  </si>
  <si>
    <t>Answer</t>
  </si>
  <si>
    <t>Staff Role</t>
  </si>
  <si>
    <t>Monthly Salary (LC)</t>
  </si>
  <si>
    <t xml:space="preserve">Quantity Required </t>
  </si>
  <si>
    <t>Estimated Unit Cost (LC)</t>
  </si>
  <si>
    <t>Estimated Total Cost (LC)</t>
  </si>
  <si>
    <t>Ongoing equipment/supply cost (per month)</t>
  </si>
  <si>
    <t xml:space="preserve">Competitor Market Assessment </t>
  </si>
  <si>
    <t>Illegal Private Practitioner</t>
  </si>
  <si>
    <t>Private Practitioner</t>
  </si>
  <si>
    <t>{Add the name of service you're assessing here and price in rows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</si>
</sst>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35" x14ac:knownFonts="1">
    <font>
      <sz val="11"/>
      <color theme="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20"/>
      <color theme="4" tint="-0.499984740745262"/>
      <name val="Calibri"/>
      <family val="2"/>
      <scheme val="minor"/>
    </font>
    <font>
      <b/>
      <sz val="12"/>
      <color theme="1"/>
      <name val="Calibri"/>
      <family val="2"/>
      <scheme val="minor"/>
    </font>
    <font>
      <b/>
      <sz val="16"/>
      <color rgb="FF0070C0"/>
      <name val="Calibri"/>
      <family val="2"/>
      <scheme val="minor"/>
    </font>
    <font>
      <b/>
      <i/>
      <sz val="16"/>
      <color rgb="FF0070C0"/>
      <name val="Calibri"/>
      <family val="2"/>
      <scheme val="minor"/>
    </font>
    <font>
      <sz val="12"/>
      <color theme="1"/>
      <name val="Calibri"/>
      <family val="2"/>
      <scheme val="minor"/>
    </font>
    <font>
      <i/>
      <sz val="12"/>
      <color theme="1"/>
      <name val="Calibri"/>
      <family val="2"/>
      <scheme val="minor"/>
    </font>
    <font>
      <i/>
      <sz val="8"/>
      <color theme="1"/>
      <name val="Calibri"/>
      <family val="2"/>
      <scheme val="minor"/>
    </font>
    <font>
      <b/>
      <sz val="24"/>
      <color theme="1"/>
      <name val="Calibri"/>
      <family val="2"/>
      <scheme val="minor"/>
    </font>
    <font>
      <sz val="11"/>
      <color rgb="FFFFFFFF"/>
      <name val="Segoe UI"/>
      <family val="2"/>
    </font>
    <font>
      <sz val="11"/>
      <name val="Segoe UI"/>
      <family val="2"/>
    </font>
    <font>
      <b/>
      <sz val="9"/>
      <color indexed="81"/>
      <name val="Tahoma"/>
      <family val="2"/>
    </font>
    <font>
      <sz val="9"/>
      <color indexed="81"/>
      <name val="Tahoma"/>
      <family val="2"/>
    </font>
    <font>
      <b/>
      <sz val="14"/>
      <name val="Calibri"/>
    </font>
    <font>
      <b/>
      <sz val="11"/>
      <name val="Calibri"/>
    </font>
    <font>
      <sz val="10"/>
      <name val="Arial"/>
      <family val="2"/>
    </font>
    <font>
      <b/>
      <sz val="10"/>
      <color theme="1"/>
      <name val="Arial"/>
      <family val="2"/>
    </font>
    <font>
      <b/>
      <sz val="10"/>
      <name val="Arial"/>
      <family val="2"/>
    </font>
    <font>
      <sz val="10"/>
      <color theme="1"/>
      <name val="Arial"/>
      <family val="2"/>
    </font>
    <font>
      <sz val="14"/>
      <color theme="1"/>
      <name val="Calibri"/>
      <family val="2"/>
      <scheme val="minor"/>
    </font>
    <font>
      <b/>
      <sz val="16"/>
      <color theme="0"/>
      <name val="Calibri"/>
      <family val="2"/>
      <scheme val="minor"/>
    </font>
    <font>
      <b/>
      <sz val="11"/>
      <name val="Calibri"/>
      <family val="2"/>
    </font>
    <font>
      <sz val="10"/>
      <color theme="1"/>
      <name val="Calibri"/>
      <family val="2"/>
      <scheme val="minor"/>
    </font>
    <font>
      <b/>
      <sz val="10"/>
      <color theme="1"/>
      <name val="Calibri"/>
      <family val="2"/>
      <scheme val="minor"/>
    </font>
    <font>
      <sz val="11"/>
      <color rgb="FF242424"/>
      <name val="Aptos Narrow"/>
      <family val="2"/>
    </font>
    <font>
      <b/>
      <sz val="16"/>
      <color theme="1"/>
      <name val="Arial"/>
      <family val="2"/>
    </font>
    <font>
      <b/>
      <sz val="18"/>
      <name val="Calibri"/>
      <family val="2"/>
      <scheme val="minor"/>
    </font>
    <font>
      <b/>
      <sz val="16"/>
      <color theme="1"/>
      <name val="Calibri"/>
      <family val="2"/>
      <scheme val="minor"/>
    </font>
    <font>
      <u/>
      <sz val="11"/>
      <color theme="10"/>
      <name val="Calibri"/>
      <family val="2"/>
      <scheme val="minor"/>
    </font>
    <font>
      <sz val="9"/>
      <color indexed="81"/>
      <name val="Tahoma"/>
      <charset val="1"/>
    </font>
    <font>
      <b/>
      <sz val="9"/>
      <color indexed="81"/>
      <name val="Tahoma"/>
      <charset val="1"/>
    </font>
  </fonts>
  <fills count="23">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00FF00"/>
        <bgColor indexed="64"/>
      </patternFill>
    </fill>
    <fill>
      <patternFill patternType="solid">
        <fgColor rgb="FFFF0000"/>
        <bgColor indexed="64"/>
      </patternFill>
    </fill>
    <fill>
      <patternFill patternType="solid">
        <fgColor theme="7" tint="0.39997558519241921"/>
        <bgColor indexed="64"/>
      </patternFill>
    </fill>
    <fill>
      <patternFill patternType="solid">
        <fgColor rgb="FF33CC33"/>
        <bgColor indexed="64"/>
      </patternFill>
    </fill>
    <fill>
      <patternFill patternType="solid">
        <fgColor rgb="FF292929"/>
        <bgColor indexed="64"/>
      </patternFill>
    </fill>
    <fill>
      <patternFill patternType="solid">
        <fgColor rgb="FF00B050"/>
        <bgColor indexed="64"/>
      </patternFill>
    </fill>
    <fill>
      <patternFill patternType="solid">
        <fgColor rgb="FFB0F0B6"/>
        <bgColor indexed="64"/>
      </patternFill>
    </fill>
    <fill>
      <patternFill patternType="solid">
        <fgColor rgb="FFFFFF00"/>
        <bgColor indexed="64"/>
      </patternFill>
    </fill>
    <fill>
      <patternFill patternType="solid">
        <fgColor rgb="FFFFD966"/>
        <bgColor rgb="FFFFD966"/>
      </patternFill>
    </fill>
    <fill>
      <patternFill patternType="solid">
        <fgColor rgb="FFF2F2F2"/>
        <bgColor rgb="FFF2F2F2"/>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3" tint="0.79998168889431442"/>
        <bgColor indexed="64"/>
      </patternFill>
    </fill>
  </fills>
  <borders count="13">
    <border>
      <left/>
      <right/>
      <top/>
      <bottom/>
      <diagonal/>
    </border>
    <border>
      <left style="thin">
        <color auto="1"/>
      </left>
      <right style="thin">
        <color auto="1"/>
      </right>
      <top style="thin">
        <color auto="1"/>
      </top>
      <bottom style="thin">
        <color auto="1"/>
      </bottom>
      <diagonal/>
    </border>
    <border>
      <left style="medium">
        <color indexed="64"/>
      </left>
      <right style="medium">
        <color theme="0"/>
      </right>
      <top style="medium">
        <color indexed="64"/>
      </top>
      <bottom style="medium">
        <color theme="0"/>
      </bottom>
      <diagonal/>
    </border>
    <border>
      <left style="medium">
        <color theme="0"/>
      </left>
      <right style="medium">
        <color indexed="64"/>
      </right>
      <top style="medium">
        <color indexed="64"/>
      </top>
      <bottom style="medium">
        <color theme="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style="medium">
        <color theme="0"/>
      </right>
      <top style="medium">
        <color theme="0"/>
      </top>
      <bottom style="medium">
        <color theme="0"/>
      </bottom>
      <diagonal/>
    </border>
    <border>
      <left style="thin">
        <color auto="1"/>
      </left>
      <right style="thin">
        <color auto="1"/>
      </right>
      <top/>
      <bottom style="thin">
        <color auto="1"/>
      </bottom>
      <diagonal/>
    </border>
    <border>
      <left/>
      <right/>
      <top style="thin">
        <color indexed="64"/>
      </top>
      <bottom style="medium">
        <color indexed="64"/>
      </bottom>
      <diagonal/>
    </border>
    <border>
      <left style="medium">
        <color theme="0"/>
      </left>
      <right style="medium">
        <color theme="0"/>
      </right>
      <top style="thin">
        <color indexed="64"/>
      </top>
      <bottom style="medium">
        <color indexed="64"/>
      </bottom>
      <diagonal/>
    </border>
    <border>
      <left/>
      <right/>
      <top style="thin">
        <color indexed="64"/>
      </top>
      <bottom style="thin">
        <color indexed="64"/>
      </bottom>
      <diagonal/>
    </border>
  </borders>
  <cellStyleXfs count="7">
    <xf numFmtId="0" fontId="0" fillId="0" borderId="0"/>
    <xf numFmtId="43" fontId="2" fillId="0" borderId="0" applyFont="0" applyFill="0" applyBorder="0" applyAlignment="0" applyProtection="0"/>
    <xf numFmtId="43" fontId="2" fillId="0" borderId="0" applyFont="0" applyFill="0" applyBorder="0" applyAlignment="0" applyProtection="0"/>
    <xf numFmtId="0" fontId="19" fillId="0" borderId="0"/>
    <xf numFmtId="0" fontId="22" fillId="0" borderId="0"/>
    <xf numFmtId="9" fontId="2" fillId="0" borderId="0" applyFont="0" applyFill="0" applyBorder="0" applyAlignment="0" applyProtection="0"/>
    <xf numFmtId="0" fontId="32" fillId="0" borderId="0" applyNumberFormat="0" applyFill="0" applyBorder="0" applyAlignment="0" applyProtection="0"/>
  </cellStyleXfs>
  <cellXfs count="108">
    <xf numFmtId="0" fontId="0" fillId="0" borderId="0" xfId="0"/>
    <xf numFmtId="0" fontId="0" fillId="0" borderId="0" xfId="0" applyAlignment="1">
      <alignment wrapText="1"/>
    </xf>
    <xf numFmtId="0" fontId="0" fillId="0" borderId="0" xfId="0" applyAlignment="1">
      <alignment horizontal="left"/>
    </xf>
    <xf numFmtId="0" fontId="0" fillId="2" borderId="0" xfId="0" applyFill="1"/>
    <xf numFmtId="0" fontId="0" fillId="2" borderId="0" xfId="0" applyFill="1" applyAlignment="1">
      <alignment horizontal="left"/>
    </xf>
    <xf numFmtId="0" fontId="6" fillId="2" borderId="1" xfId="0" applyFont="1" applyFill="1" applyBorder="1" applyAlignment="1">
      <alignment horizontal="left" vertical="center" wrapText="1"/>
    </xf>
    <xf numFmtId="0" fontId="6" fillId="2" borderId="1" xfId="0" applyFont="1" applyFill="1" applyBorder="1" applyAlignment="1">
      <alignment vertical="center" wrapText="1"/>
    </xf>
    <xf numFmtId="0" fontId="6" fillId="2" borderId="0" xfId="0" applyFont="1" applyFill="1" applyAlignment="1">
      <alignment horizontal="center" vertical="center"/>
    </xf>
    <xf numFmtId="0" fontId="6" fillId="2" borderId="0" xfId="0" applyFont="1" applyFill="1" applyAlignment="1">
      <alignment vertical="center" wrapText="1"/>
    </xf>
    <xf numFmtId="0" fontId="6" fillId="2" borderId="0" xfId="0" applyFont="1" applyFill="1" applyAlignment="1">
      <alignment horizontal="left" vertical="center" wrapText="1"/>
    </xf>
    <xf numFmtId="0" fontId="7" fillId="2" borderId="0" xfId="0" applyFont="1" applyFill="1" applyAlignment="1">
      <alignment horizontal="left" vertical="center"/>
    </xf>
    <xf numFmtId="0" fontId="6" fillId="2" borderId="0" xfId="0" applyFont="1" applyFill="1" applyAlignment="1">
      <alignment horizontal="fill" vertical="center" wrapText="1"/>
    </xf>
    <xf numFmtId="0" fontId="9" fillId="2" borderId="0" xfId="0" applyFont="1" applyFill="1" applyAlignment="1">
      <alignment horizontal="left" vertical="center" wrapText="1"/>
    </xf>
    <xf numFmtId="0" fontId="3" fillId="0" borderId="0" xfId="0" applyFont="1" applyAlignment="1">
      <alignment horizontal="left" vertical="center" wrapText="1"/>
    </xf>
    <xf numFmtId="0" fontId="0" fillId="2" borderId="4" xfId="0" applyFill="1" applyBorder="1"/>
    <xf numFmtId="0" fontId="6" fillId="2" borderId="5" xfId="0" applyFont="1" applyFill="1" applyBorder="1" applyAlignment="1">
      <alignment vertical="center" wrapText="1"/>
    </xf>
    <xf numFmtId="0" fontId="6" fillId="2" borderId="7" xfId="0" applyFont="1" applyFill="1" applyBorder="1" applyAlignment="1">
      <alignment vertical="center" wrapText="1"/>
    </xf>
    <xf numFmtId="0" fontId="10" fillId="2" borderId="0" xfId="0" applyFont="1" applyFill="1" applyAlignment="1">
      <alignment horizontal="left" vertical="center" wrapText="1"/>
    </xf>
    <xf numFmtId="0" fontId="11" fillId="2" borderId="0" xfId="0" applyFont="1" applyFill="1" applyAlignment="1">
      <alignment vertical="center" wrapText="1"/>
    </xf>
    <xf numFmtId="0" fontId="0" fillId="0" borderId="9" xfId="0" applyBorder="1" applyAlignment="1">
      <alignment horizontal="center"/>
    </xf>
    <xf numFmtId="0" fontId="0" fillId="0" borderId="9" xfId="0" applyBorder="1" applyAlignment="1">
      <alignment horizontal="left"/>
    </xf>
    <xf numFmtId="0" fontId="1" fillId="2" borderId="10" xfId="0" applyFont="1" applyFill="1" applyBorder="1"/>
    <xf numFmtId="164" fontId="1" fillId="3" borderId="11" xfId="1" applyNumberFormat="1" applyFont="1" applyFill="1" applyBorder="1"/>
    <xf numFmtId="164" fontId="0" fillId="2" borderId="0" xfId="1" applyNumberFormat="1" applyFont="1" applyFill="1"/>
    <xf numFmtId="0" fontId="1" fillId="4" borderId="10" xfId="0" applyFont="1" applyFill="1" applyBorder="1" applyAlignment="1">
      <alignment vertical="center"/>
    </xf>
    <xf numFmtId="0" fontId="0" fillId="4" borderId="10" xfId="0" applyFill="1" applyBorder="1"/>
    <xf numFmtId="164" fontId="1" fillId="4" borderId="11" xfId="1" applyNumberFormat="1" applyFont="1" applyFill="1" applyBorder="1" applyAlignment="1">
      <alignment wrapText="1"/>
    </xf>
    <xf numFmtId="0" fontId="3" fillId="5" borderId="12" xfId="0" applyFont="1" applyFill="1" applyBorder="1"/>
    <xf numFmtId="0" fontId="4" fillId="5" borderId="12" xfId="0" applyFont="1" applyFill="1" applyBorder="1"/>
    <xf numFmtId="164" fontId="4" fillId="5" borderId="12" xfId="1" applyNumberFormat="1" applyFont="1" applyFill="1" applyBorder="1"/>
    <xf numFmtId="0" fontId="1" fillId="6" borderId="12" xfId="0" applyFont="1" applyFill="1" applyBorder="1"/>
    <xf numFmtId="0" fontId="0" fillId="6" borderId="12" xfId="0" applyFill="1" applyBorder="1"/>
    <xf numFmtId="164" fontId="0" fillId="6" borderId="12" xfId="1" applyNumberFormat="1" applyFont="1" applyFill="1" applyBorder="1"/>
    <xf numFmtId="0" fontId="1" fillId="7" borderId="10" xfId="0" applyFont="1" applyFill="1" applyBorder="1"/>
    <xf numFmtId="0" fontId="0" fillId="7" borderId="10" xfId="0" applyFill="1" applyBorder="1"/>
    <xf numFmtId="164" fontId="0" fillId="7" borderId="10" xfId="1" applyNumberFormat="1" applyFont="1" applyFill="1" applyBorder="1"/>
    <xf numFmtId="164" fontId="0" fillId="0" borderId="0" xfId="1" applyNumberFormat="1" applyFont="1"/>
    <xf numFmtId="0" fontId="12" fillId="0" borderId="0" xfId="0" applyFont="1"/>
    <xf numFmtId="0" fontId="0" fillId="0" borderId="1" xfId="0" applyBorder="1"/>
    <xf numFmtId="0" fontId="0" fillId="0" borderId="1" xfId="0" applyBorder="1" applyAlignment="1">
      <alignment wrapText="1"/>
    </xf>
    <xf numFmtId="0" fontId="3" fillId="9" borderId="2" xfId="0" applyFont="1" applyFill="1" applyBorder="1" applyAlignment="1">
      <alignment horizontal="left" vertical="center" wrapText="1"/>
    </xf>
    <xf numFmtId="0" fontId="3" fillId="9" borderId="3" xfId="0" applyFont="1" applyFill="1" applyBorder="1" applyAlignment="1">
      <alignment horizontal="left" vertical="center" wrapText="1"/>
    </xf>
    <xf numFmtId="0" fontId="3" fillId="9" borderId="8" xfId="0" applyFont="1" applyFill="1" applyBorder="1" applyAlignment="1">
      <alignment horizontal="left" vertical="center" wrapText="1"/>
    </xf>
    <xf numFmtId="0" fontId="3" fillId="9" borderId="1" xfId="0" applyFont="1" applyFill="1" applyBorder="1" applyAlignment="1">
      <alignment wrapText="1"/>
    </xf>
    <xf numFmtId="0" fontId="4" fillId="9" borderId="1" xfId="0" applyFont="1" applyFill="1" applyBorder="1"/>
    <xf numFmtId="0" fontId="1" fillId="0" borderId="1" xfId="0" applyFont="1" applyBorder="1"/>
    <xf numFmtId="0" fontId="0" fillId="11" borderId="1" xfId="0" applyFill="1" applyBorder="1" applyAlignment="1">
      <alignment wrapText="1"/>
    </xf>
    <xf numFmtId="0" fontId="0" fillId="11" borderId="0" xfId="0" applyFill="1" applyAlignment="1">
      <alignment wrapText="1"/>
    </xf>
    <xf numFmtId="0" fontId="17" fillId="12" borderId="0" xfId="0" applyFont="1" applyFill="1" applyAlignment="1">
      <alignment horizontal="center"/>
    </xf>
    <xf numFmtId="0" fontId="18" fillId="13" borderId="0" xfId="0" applyFont="1" applyFill="1"/>
    <xf numFmtId="0" fontId="3" fillId="9" borderId="1" xfId="0" applyFont="1" applyFill="1" applyBorder="1" applyAlignment="1">
      <alignment horizontal="center" vertical="top"/>
    </xf>
    <xf numFmtId="43" fontId="1" fillId="0" borderId="0" xfId="2" applyFont="1"/>
    <xf numFmtId="43" fontId="20" fillId="0" borderId="0" xfId="2" applyFont="1"/>
    <xf numFmtId="0" fontId="23" fillId="16" borderId="1" xfId="0" applyFont="1" applyFill="1" applyBorder="1"/>
    <xf numFmtId="0" fontId="23" fillId="16" borderId="1" xfId="0" applyFont="1" applyFill="1" applyBorder="1" applyAlignment="1">
      <alignment wrapText="1"/>
    </xf>
    <xf numFmtId="43" fontId="23" fillId="16" borderId="1" xfId="2" applyFont="1" applyFill="1" applyBorder="1"/>
    <xf numFmtId="43" fontId="23" fillId="16" borderId="1" xfId="2" applyFont="1" applyFill="1" applyBorder="1" applyAlignment="1">
      <alignment wrapText="1"/>
    </xf>
    <xf numFmtId="0" fontId="24" fillId="15" borderId="0" xfId="0" applyFont="1" applyFill="1"/>
    <xf numFmtId="0" fontId="24" fillId="15" borderId="1" xfId="0" applyFont="1" applyFill="1" applyBorder="1"/>
    <xf numFmtId="164" fontId="0" fillId="0" borderId="1" xfId="0" applyNumberFormat="1" applyBorder="1"/>
    <xf numFmtId="0" fontId="0" fillId="2" borderId="1" xfId="0" applyFill="1" applyBorder="1" applyAlignment="1">
      <alignment wrapText="1"/>
    </xf>
    <xf numFmtId="0" fontId="0" fillId="2" borderId="0" xfId="0" applyFill="1" applyAlignment="1">
      <alignment wrapText="1"/>
    </xf>
    <xf numFmtId="0" fontId="25" fillId="13" borderId="0" xfId="0" applyFont="1" applyFill="1"/>
    <xf numFmtId="164" fontId="0" fillId="0" borderId="1" xfId="1" applyNumberFormat="1" applyFont="1" applyBorder="1"/>
    <xf numFmtId="164" fontId="24" fillId="15" borderId="0" xfId="1" applyNumberFormat="1" applyFont="1" applyFill="1"/>
    <xf numFmtId="164" fontId="19" fillId="0" borderId="0" xfId="1" applyNumberFormat="1" applyFont="1"/>
    <xf numFmtId="164" fontId="24" fillId="15" borderId="1" xfId="1" applyNumberFormat="1" applyFont="1" applyFill="1" applyBorder="1"/>
    <xf numFmtId="164" fontId="21" fillId="0" borderId="0" xfId="1" applyNumberFormat="1" applyFont="1"/>
    <xf numFmtId="164" fontId="19" fillId="0" borderId="1" xfId="1" applyNumberFormat="1" applyFont="1" applyBorder="1"/>
    <xf numFmtId="0" fontId="26" fillId="0" borderId="0" xfId="0" applyFont="1"/>
    <xf numFmtId="0" fontId="27" fillId="0" borderId="0" xfId="0" applyFont="1"/>
    <xf numFmtId="0" fontId="28" fillId="0" borderId="0" xfId="0" applyFont="1"/>
    <xf numFmtId="0" fontId="0" fillId="0" borderId="0" xfId="0" applyAlignment="1">
      <alignment horizontal="center"/>
    </xf>
    <xf numFmtId="0" fontId="1" fillId="14" borderId="0" xfId="0" applyFont="1" applyFill="1" applyAlignment="1">
      <alignment horizontal="center"/>
    </xf>
    <xf numFmtId="165" fontId="1" fillId="14" borderId="0" xfId="0" applyNumberFormat="1" applyFont="1" applyFill="1" applyAlignment="1">
      <alignment horizontal="center"/>
    </xf>
    <xf numFmtId="0" fontId="1" fillId="0" borderId="0" xfId="0" applyFont="1"/>
    <xf numFmtId="0" fontId="0" fillId="11" borderId="1" xfId="0" applyFill="1" applyBorder="1"/>
    <xf numFmtId="0" fontId="1" fillId="21" borderId="1" xfId="0" applyFont="1" applyFill="1" applyBorder="1" applyAlignment="1">
      <alignment wrapText="1"/>
    </xf>
    <xf numFmtId="0" fontId="0" fillId="21" borderId="1" xfId="0" applyFill="1" applyBorder="1"/>
    <xf numFmtId="0" fontId="1" fillId="16" borderId="0" xfId="0" applyFont="1" applyFill="1"/>
    <xf numFmtId="0" fontId="1" fillId="16" borderId="0" xfId="0" applyFont="1" applyFill="1" applyAlignment="1">
      <alignment wrapText="1"/>
    </xf>
    <xf numFmtId="43" fontId="20" fillId="17" borderId="0" xfId="2" applyFont="1" applyFill="1"/>
    <xf numFmtId="43" fontId="29" fillId="17" borderId="0" xfId="2" applyFont="1" applyFill="1"/>
    <xf numFmtId="164" fontId="19" fillId="17" borderId="0" xfId="1" applyNumberFormat="1" applyFont="1" applyFill="1"/>
    <xf numFmtId="0" fontId="0" fillId="17" borderId="0" xfId="0" applyFill="1"/>
    <xf numFmtId="0" fontId="5" fillId="18" borderId="0" xfId="0" applyFont="1" applyFill="1"/>
    <xf numFmtId="0" fontId="30" fillId="18" borderId="0" xfId="0" applyFont="1" applyFill="1"/>
    <xf numFmtId="0" fontId="31" fillId="19" borderId="0" xfId="0" applyFont="1" applyFill="1"/>
    <xf numFmtId="0" fontId="0" fillId="19" borderId="0" xfId="0" applyFill="1"/>
    <xf numFmtId="0" fontId="0" fillId="19" borderId="0" xfId="0" applyFill="1" applyAlignment="1">
      <alignment wrapText="1"/>
    </xf>
    <xf numFmtId="0" fontId="1" fillId="3" borderId="0" xfId="0" applyFont="1" applyFill="1"/>
    <xf numFmtId="0" fontId="1" fillId="20" borderId="0" xfId="0" applyFont="1" applyFill="1"/>
    <xf numFmtId="0" fontId="0" fillId="20" borderId="0" xfId="0" applyFill="1"/>
    <xf numFmtId="0" fontId="1" fillId="0" borderId="0" xfId="0" applyFont="1" applyAlignment="1">
      <alignment wrapText="1"/>
    </xf>
    <xf numFmtId="43" fontId="29" fillId="0" borderId="0" xfId="2" applyFont="1" applyFill="1"/>
    <xf numFmtId="43" fontId="20" fillId="0" borderId="0" xfId="2" applyFont="1" applyFill="1"/>
    <xf numFmtId="164" fontId="19" fillId="0" borderId="0" xfId="1" applyNumberFormat="1" applyFont="1" applyFill="1"/>
    <xf numFmtId="0" fontId="32" fillId="16" borderId="0" xfId="6" applyFill="1"/>
    <xf numFmtId="0" fontId="32" fillId="17" borderId="0" xfId="6" applyFill="1"/>
    <xf numFmtId="0" fontId="32" fillId="18" borderId="0" xfId="6" applyFill="1"/>
    <xf numFmtId="0" fontId="32" fillId="19" borderId="0" xfId="6" applyFill="1"/>
    <xf numFmtId="0" fontId="32" fillId="3" borderId="0" xfId="6" applyFill="1"/>
    <xf numFmtId="0" fontId="32" fillId="20" borderId="0" xfId="6" applyFill="1"/>
    <xf numFmtId="0" fontId="1" fillId="22" borderId="1" xfId="0" applyFont="1" applyFill="1" applyBorder="1"/>
    <xf numFmtId="0" fontId="0" fillId="2" borderId="6" xfId="0" applyFill="1" applyBorder="1"/>
    <xf numFmtId="0" fontId="13" fillId="8" borderId="0" xfId="0" applyFont="1" applyFill="1" applyAlignment="1">
      <alignment horizontal="left" vertical="center" wrapText="1"/>
    </xf>
    <xf numFmtId="0" fontId="14" fillId="10" borderId="0" xfId="0" applyFont="1" applyFill="1" applyAlignment="1">
      <alignment horizontal="left" vertical="center" wrapText="1"/>
    </xf>
    <xf numFmtId="0" fontId="9" fillId="2" borderId="0" xfId="0" applyFont="1" applyFill="1" applyAlignment="1">
      <alignment horizontal="left" vertical="center" wrapText="1"/>
    </xf>
  </cellXfs>
  <cellStyles count="7">
    <cellStyle name="Comma" xfId="1" builtinId="3"/>
    <cellStyle name="Comma 2" xfId="2" xr:uid="{2AAF053B-2259-4344-BE1B-EC59F16AF3F1}"/>
    <cellStyle name="Hyperlink" xfId="6" builtinId="8"/>
    <cellStyle name="Normal" xfId="0" builtinId="0"/>
    <cellStyle name="Normal 2" xfId="3" xr:uid="{9118DBE1-8011-4659-B64E-3551011E51ED}"/>
    <cellStyle name="Normal 2 2" xfId="4" xr:uid="{DEC0061C-2FA0-49C7-A78F-8074F4827F66}"/>
    <cellStyle name="Percent 2" xfId="5" xr:uid="{E6C44508-3158-44F2-9303-70AEB2D6B7D8}"/>
  </cellStyles>
  <dxfs count="3">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9" defaultPivotStyle="PivotStyleLight16"/>
  <colors>
    <mruColors>
      <color rgb="FFB0F0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atmsi/RAFT2/Rev03/Unified%20Allocations/Data/NewNeed/2003LIS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atmsi/FPAEIG/RPA%204/All%20Key%20Docs/Dispo/Waterfall0708/Data/&#163;50m%20pro%20rata%20to%20PCT%202002_03%20allocation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ariestopes.sharepoint.com/INFOMATICS/Cost%20Calculator%20Lite/Master%20copy/CC%20Lite%20Phase%201%20v1.27_Break%20Even%20model_IPD_Updated.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ariestopes.sharepoint.com/INFOMATICS/Ad%20Hoc%20Reports/Breanna/Business%20case%20Data/BPP%202021%20template%20v9.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ariestopes.sharepoint.com/personal/anisa_berdellima_mariestopes_org/Documents/Impact%20and%20Sustainability/Kenya%202017%20CIFF%20and%20CC%20lite/Kenya%20centres%20sustainability%202018/MSK%20Centre%20Sustainability%20Mod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2PCTs"/>
      <sheetName val="2003LISI"/>
      <sheetName val="Table 5.3 &amp; 5.4"/>
      <sheetName val="Table 5.8"/>
      <sheetName val="3a. TA - data validation"/>
      <sheetName val="Budgeted Exchange Rates"/>
      <sheetName val="6a. TA - data validation"/>
      <sheetName val="Info &amp; Check Sch"/>
      <sheetName val="List"/>
      <sheetName val="8a.TA - data validation"/>
      <sheetName val="Exchange Rate &amp;Ref"/>
      <sheetName val="Parameters"/>
      <sheetName val="CYPs"/>
      <sheetName val="Parameter"/>
      <sheetName val="PMD &amp; Bergstrom"/>
      <sheetName val="Budget Exchange Rates"/>
      <sheetName val="Mkt Comm &amp; Edu"/>
      <sheetName val="Table_5_3_&amp;_5_4"/>
      <sheetName val="Table_5_8"/>
      <sheetName val="3a__TA_-_data_validation"/>
      <sheetName val="Budgeted_Exchange_Rates"/>
      <sheetName val="6a__TA_-_data_validation"/>
      <sheetName val="Info_&amp;_Check_Sch"/>
      <sheetName val="8a_TA_-_data_validation"/>
      <sheetName val="Exchange_Rate_&amp;Ref"/>
      <sheetName val="Budget_Exchange_Rates"/>
      <sheetName val="PMD_&amp;_Bergstrom"/>
      <sheetName val="Mkt_Comm_&amp;_Edu"/>
      <sheetName val="Table_5_3_&amp;_5_41"/>
      <sheetName val="Table_5_81"/>
      <sheetName val="3a__TA_-_data_validation1"/>
      <sheetName val="Budgeted_Exchange_Rates1"/>
      <sheetName val="6a__TA_-_data_validation1"/>
      <sheetName val="Info_&amp;_Check_Sch1"/>
      <sheetName val="8a_TA_-_data_validation1"/>
      <sheetName val="Exchange_Rate_&amp;Ref1"/>
      <sheetName val="Budget_Exchange_Rates1"/>
      <sheetName val="PMD_&amp;_Bergstrom1"/>
      <sheetName val="Mkt_Comm_&amp;_Edu1"/>
      <sheetName val="Table_5_3_&amp;_5_42"/>
      <sheetName val="Table_5_82"/>
      <sheetName val="3a__TA_-_data_validation2"/>
      <sheetName val="Budgeted_Exchange_Rates2"/>
      <sheetName val="6a__TA_-_data_validation2"/>
      <sheetName val="Info_&amp;_Check_Sch2"/>
      <sheetName val="8a_TA_-_data_validation2"/>
      <sheetName val="Exchange_Rate_&amp;Ref2"/>
      <sheetName val="Budget_Exchange_Rates2"/>
      <sheetName val="PMD_&amp;_Bergstrom2"/>
      <sheetName val="Mkt_Comm_&amp;_Edu2"/>
      <sheetName val="Table_5_3_&amp;_5_43"/>
      <sheetName val="Table_5_83"/>
      <sheetName val="3a__TA_-_data_validation3"/>
      <sheetName val="Budgeted_Exchange_Rates3"/>
      <sheetName val="6a__TA_-_data_validation3"/>
      <sheetName val="Info_&amp;_Check_Sch3"/>
      <sheetName val="8a_TA_-_data_validation3"/>
      <sheetName val="Exchange_Rate_&amp;Ref3"/>
      <sheetName val="Budget_Exchange_Rates3"/>
      <sheetName val="PMD_&amp;_Bergstrom3"/>
      <sheetName val="Mkt_Comm_&amp;_Edu3"/>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 val="Dnurse"/>
      <sheetName val="ComPsy"/>
      <sheetName val="£50m pro rata to PCT 2002_03 al"/>
      <sheetName val="3a. TA - data validation"/>
      <sheetName val="6a. TA - data validation"/>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velopment Log"/>
      <sheetName val="Welcome page"/>
      <sheetName val="Start"/>
      <sheetName val="Cost Centre selection"/>
      <sheetName val="1.Costs allocation"/>
      <sheetName val="2.Services"/>
      <sheetName val="3.CYP"/>
      <sheetName val="4.Procedure time"/>
      <sheetName val="5.Commodities"/>
      <sheetName val="6.FTE"/>
      <sheetName val="Data validation"/>
      <sheetName val="6.Labour cost per procedure"/>
      <sheetName val="7.Labour productivity"/>
      <sheetName val="9.Travel costs"/>
      <sheetName val="10.Overhead costs"/>
      <sheetName val="11.SO costs"/>
      <sheetName val="Mastertable "/>
      <sheetName val="Master_productivity"/>
      <sheetName val="Conclusion"/>
      <sheetName val="Summary Results"/>
      <sheetName val="Results 1"/>
      <sheetName val="Results 2"/>
      <sheetName val="Results 3"/>
      <sheetName val="Results 4"/>
      <sheetName val="Commodities finalised"/>
      <sheetName val="Results 5_Scenario"/>
      <sheetName val="Scenario data"/>
      <sheetName val="Parameters"/>
      <sheetName val="Other channels"/>
      <sheetName val="Commodities 2"/>
      <sheetName val="Results 4 "/>
      <sheetName val="Input"/>
      <sheetName val="Sheet1"/>
      <sheetName val="Centres Grid"/>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_EN"/>
      <sheetName val="Guidance_FR"/>
      <sheetName val="Overall CP Summary"/>
      <sheetName val="Channel Summary"/>
      <sheetName val="MSI 2030 Graphs"/>
      <sheetName val="Donor deliverables"/>
      <sheetName val="to update using data file --&gt;"/>
      <sheetName val="BI data historical"/>
      <sheetName val="BI data current"/>
      <sheetName val="Targets"/>
      <sheetName val="List of BUs"/>
      <sheetName val="Funder list"/>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SERVICE LIST"/>
      <sheetName val="Summary table"/>
      <sheetName val="Centres costs"/>
      <sheetName val="Centes income"/>
      <sheetName val="KPI"/>
      <sheetName val="CS"/>
      <sheetName val="Cost per service"/>
      <sheetName val="Private Cost Per Surgery"/>
      <sheetName val="Commission Plan"/>
      <sheetName val="key comments"/>
      <sheetName val="Sales Report"/>
      <sheetName val="Parameter"/>
      <sheetName val="Pasting column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C393E-82E0-4944-81A4-37964BB8662E}">
  <dimension ref="B1:B39"/>
  <sheetViews>
    <sheetView showGridLines="0" tabSelected="1" zoomScale="145" zoomScaleNormal="145" workbookViewId="0">
      <selection activeCell="B16" sqref="B16"/>
    </sheetView>
  </sheetViews>
  <sheetFormatPr defaultColWidth="8.7265625" defaultRowHeight="13" x14ac:dyDescent="0.3"/>
  <cols>
    <col min="1" max="1" width="8.7265625" style="69"/>
    <col min="2" max="2" width="174.26953125" style="69" bestFit="1" customWidth="1"/>
    <col min="3" max="16384" width="8.7265625" style="69"/>
  </cols>
  <sheetData>
    <row r="1" spans="2:2" ht="6" customHeight="1" x14ac:dyDescent="0.3"/>
    <row r="2" spans="2:2" ht="26.25" customHeight="1" x14ac:dyDescent="0.7">
      <c r="B2" s="37" t="s">
        <v>1</v>
      </c>
    </row>
    <row r="3" spans="2:2" x14ac:dyDescent="0.3">
      <c r="B3" s="69" t="s">
        <v>2</v>
      </c>
    </row>
    <row r="4" spans="2:2" x14ac:dyDescent="0.3">
      <c r="B4" s="69" t="s">
        <v>3</v>
      </c>
    </row>
    <row r="5" spans="2:2" ht="14.5" x14ac:dyDescent="0.35">
      <c r="B5" s="71"/>
    </row>
    <row r="6" spans="2:2" ht="14.5" x14ac:dyDescent="0.35">
      <c r="B6" s="97" t="s">
        <v>4</v>
      </c>
    </row>
    <row r="7" spans="2:2" x14ac:dyDescent="0.3">
      <c r="B7" s="69" t="s">
        <v>5</v>
      </c>
    </row>
    <row r="8" spans="2:2" x14ac:dyDescent="0.3">
      <c r="B8" s="69" t="s">
        <v>6</v>
      </c>
    </row>
    <row r="10" spans="2:2" ht="14.5" x14ac:dyDescent="0.35">
      <c r="B10" s="98" t="s">
        <v>7</v>
      </c>
    </row>
    <row r="11" spans="2:2" x14ac:dyDescent="0.3">
      <c r="B11" s="69" t="s">
        <v>8</v>
      </c>
    </row>
    <row r="13" spans="2:2" x14ac:dyDescent="0.3">
      <c r="B13" s="69" t="s">
        <v>9</v>
      </c>
    </row>
    <row r="14" spans="2:2" x14ac:dyDescent="0.3">
      <c r="B14" s="70" t="s">
        <v>10</v>
      </c>
    </row>
    <row r="15" spans="2:2" x14ac:dyDescent="0.3">
      <c r="B15" s="70" t="s">
        <v>11</v>
      </c>
    </row>
    <row r="16" spans="2:2" x14ac:dyDescent="0.3">
      <c r="B16" s="70" t="s">
        <v>12</v>
      </c>
    </row>
    <row r="17" spans="2:2" x14ac:dyDescent="0.3">
      <c r="B17" s="69" t="s">
        <v>13</v>
      </c>
    </row>
    <row r="19" spans="2:2" ht="14.5" x14ac:dyDescent="0.35">
      <c r="B19" s="99" t="s">
        <v>134</v>
      </c>
    </row>
    <row r="20" spans="2:2" x14ac:dyDescent="0.3">
      <c r="B20" s="69" t="s">
        <v>14</v>
      </c>
    </row>
    <row r="21" spans="2:2" x14ac:dyDescent="0.3">
      <c r="B21" s="69" t="s">
        <v>15</v>
      </c>
    </row>
    <row r="23" spans="2:2" ht="14.5" x14ac:dyDescent="0.35">
      <c r="B23" s="100" t="s">
        <v>135</v>
      </c>
    </row>
    <row r="24" spans="2:2" x14ac:dyDescent="0.3">
      <c r="B24" s="69" t="s">
        <v>16</v>
      </c>
    </row>
    <row r="25" spans="2:2" x14ac:dyDescent="0.3">
      <c r="B25" s="69" t="s">
        <v>17</v>
      </c>
    </row>
    <row r="27" spans="2:2" ht="14.5" x14ac:dyDescent="0.35">
      <c r="B27" s="101" t="s">
        <v>18</v>
      </c>
    </row>
    <row r="28" spans="2:2" x14ac:dyDescent="0.3">
      <c r="B28" s="69" t="s">
        <v>19</v>
      </c>
    </row>
    <row r="29" spans="2:2" x14ac:dyDescent="0.3">
      <c r="B29" s="69" t="s">
        <v>20</v>
      </c>
    </row>
    <row r="31" spans="2:2" ht="14.5" x14ac:dyDescent="0.35">
      <c r="B31" s="102" t="s">
        <v>21</v>
      </c>
    </row>
    <row r="32" spans="2:2" x14ac:dyDescent="0.3">
      <c r="B32" s="69" t="s">
        <v>22</v>
      </c>
    </row>
    <row r="33" spans="2:2" x14ac:dyDescent="0.3">
      <c r="B33" s="69" t="s">
        <v>23</v>
      </c>
    </row>
    <row r="34" spans="2:2" x14ac:dyDescent="0.3">
      <c r="B34" s="69" t="s">
        <v>24</v>
      </c>
    </row>
    <row r="35" spans="2:2" x14ac:dyDescent="0.3">
      <c r="B35" s="69" t="s">
        <v>25</v>
      </c>
    </row>
    <row r="36" spans="2:2" x14ac:dyDescent="0.3">
      <c r="B36" s="69" t="s">
        <v>26</v>
      </c>
    </row>
    <row r="37" spans="2:2" x14ac:dyDescent="0.3">
      <c r="B37" s="69" t="s">
        <v>27</v>
      </c>
    </row>
    <row r="39" spans="2:2" x14ac:dyDescent="0.3">
      <c r="B39" s="69" t="s">
        <v>28</v>
      </c>
    </row>
  </sheetData>
  <hyperlinks>
    <hyperlink ref="B6" location="'Business Proposal'!A1" display="1. Business Proposal" xr:uid="{6AFDE5F1-F459-4E94-9A2B-9E19C08188FE}"/>
    <hyperlink ref="B10" location="Finance!A1" display="2. Finance" xr:uid="{D504E62E-357E-4987-8100-C8386E0E5AA8}"/>
    <hyperlink ref="B19" location="'Competitor Market Assesment '!A1" display="3. Competitor Market Assessment" xr:uid="{85CE1DE4-276F-4AFE-B73A-881322EDE56E}"/>
    <hyperlink ref="B23" location="'Equipment List '!A1" display="4. Equipment List" xr:uid="{AE04CBF5-9239-43FF-AE1D-7C3207F0A939}"/>
    <hyperlink ref="B27" location="'Staffing Costs'!A1" display="5. Staffing Costs" xr:uid="{65125374-C106-412E-B4C9-F1815D3E17B3}"/>
    <hyperlink ref="B31" location="Summary!A1" display="6. Summary" xr:uid="{6F4123E7-E3FB-487F-BAAE-EA400BD66F2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31310-BAB3-4306-BBAF-D81CD1EBDEF0}">
  <sheetPr>
    <tabColor theme="4" tint="0.59999389629810485"/>
  </sheetPr>
  <dimension ref="B1:D53"/>
  <sheetViews>
    <sheetView showGridLines="0" zoomScale="145" zoomScaleNormal="145" workbookViewId="0">
      <selection activeCell="B8" sqref="B8:C8"/>
    </sheetView>
  </sheetViews>
  <sheetFormatPr defaultRowHeight="14.5" x14ac:dyDescent="0.35"/>
  <cols>
    <col min="1" max="1" width="3.26953125" customWidth="1"/>
    <col min="2" max="2" width="27.7265625" customWidth="1"/>
    <col min="3" max="3" width="49.54296875" style="61" customWidth="1"/>
    <col min="4" max="4" width="64.26953125" customWidth="1"/>
  </cols>
  <sheetData>
    <row r="1" spans="2:4" x14ac:dyDescent="0.35">
      <c r="B1" s="79" t="s">
        <v>141</v>
      </c>
      <c r="C1" s="80"/>
      <c r="D1" s="79"/>
    </row>
    <row r="2" spans="2:4" x14ac:dyDescent="0.35">
      <c r="B2" s="75"/>
      <c r="C2" s="93"/>
      <c r="D2" s="75"/>
    </row>
    <row r="3" spans="2:4" x14ac:dyDescent="0.35">
      <c r="B3" s="50" t="s">
        <v>29</v>
      </c>
      <c r="C3" s="50" t="s">
        <v>179</v>
      </c>
      <c r="D3" s="50" t="s">
        <v>180</v>
      </c>
    </row>
    <row r="4" spans="2:4" x14ac:dyDescent="0.35">
      <c r="B4" s="103" t="s">
        <v>177</v>
      </c>
      <c r="C4" s="60"/>
      <c r="D4" s="38"/>
    </row>
    <row r="5" spans="2:4" x14ac:dyDescent="0.35">
      <c r="B5" s="45"/>
      <c r="C5" s="60" t="s">
        <v>30</v>
      </c>
      <c r="D5" s="38" t="s">
        <v>31</v>
      </c>
    </row>
    <row r="6" spans="2:4" x14ac:dyDescent="0.35">
      <c r="B6" s="38"/>
      <c r="C6" s="60" t="s">
        <v>32</v>
      </c>
      <c r="D6" s="38" t="s">
        <v>140</v>
      </c>
    </row>
    <row r="7" spans="2:4" ht="29" x14ac:dyDescent="0.35">
      <c r="B7" s="38"/>
      <c r="C7" s="60" t="s">
        <v>33</v>
      </c>
      <c r="D7" s="38" t="s">
        <v>34</v>
      </c>
    </row>
    <row r="8" spans="2:4" ht="29" x14ac:dyDescent="0.35">
      <c r="B8" s="38"/>
      <c r="C8" s="60" t="s">
        <v>35</v>
      </c>
      <c r="D8" s="38" t="s">
        <v>36</v>
      </c>
    </row>
    <row r="9" spans="2:4" ht="29" x14ac:dyDescent="0.35">
      <c r="B9" s="38"/>
      <c r="C9" s="60" t="s">
        <v>169</v>
      </c>
      <c r="D9" s="38" t="s">
        <v>37</v>
      </c>
    </row>
    <row r="10" spans="2:4" ht="29" x14ac:dyDescent="0.35">
      <c r="B10" s="38"/>
      <c r="C10" s="60" t="s">
        <v>38</v>
      </c>
      <c r="D10" s="38" t="s">
        <v>39</v>
      </c>
    </row>
    <row r="11" spans="2:4" x14ac:dyDescent="0.35">
      <c r="B11" s="103" t="s">
        <v>176</v>
      </c>
      <c r="C11" s="60"/>
      <c r="D11" s="38"/>
    </row>
    <row r="12" spans="2:4" ht="29" x14ac:dyDescent="0.35">
      <c r="B12" s="38"/>
      <c r="C12" s="60" t="s">
        <v>40</v>
      </c>
      <c r="D12" s="38"/>
    </row>
    <row r="13" spans="2:4" ht="29" x14ac:dyDescent="0.35">
      <c r="B13" s="38"/>
      <c r="C13" s="60" t="s">
        <v>144</v>
      </c>
      <c r="D13" s="38" t="s">
        <v>136</v>
      </c>
    </row>
    <row r="14" spans="2:4" ht="29" x14ac:dyDescent="0.35">
      <c r="B14" s="38"/>
      <c r="C14" s="60" t="s">
        <v>170</v>
      </c>
      <c r="D14" s="38"/>
    </row>
    <row r="15" spans="2:4" ht="29" x14ac:dyDescent="0.35">
      <c r="B15" s="38"/>
      <c r="C15" s="60" t="s">
        <v>145</v>
      </c>
      <c r="D15" s="38" t="s">
        <v>137</v>
      </c>
    </row>
    <row r="16" spans="2:4" x14ac:dyDescent="0.35">
      <c r="B16" s="103" t="s">
        <v>41</v>
      </c>
      <c r="C16" s="60"/>
      <c r="D16" s="38"/>
    </row>
    <row r="17" spans="2:4" x14ac:dyDescent="0.35">
      <c r="B17" s="38"/>
      <c r="C17" s="60" t="s">
        <v>42</v>
      </c>
      <c r="D17" s="38"/>
    </row>
    <row r="18" spans="2:4" x14ac:dyDescent="0.35">
      <c r="B18" s="38"/>
      <c r="C18" s="60" t="s">
        <v>43</v>
      </c>
      <c r="D18" s="38"/>
    </row>
    <row r="19" spans="2:4" x14ac:dyDescent="0.35">
      <c r="B19" s="38"/>
      <c r="C19" s="60" t="s">
        <v>44</v>
      </c>
      <c r="D19" s="38"/>
    </row>
    <row r="20" spans="2:4" x14ac:dyDescent="0.35">
      <c r="B20" s="38"/>
      <c r="C20" s="60" t="s">
        <v>45</v>
      </c>
      <c r="D20" s="38"/>
    </row>
    <row r="21" spans="2:4" ht="43.5" x14ac:dyDescent="0.35">
      <c r="B21" s="38"/>
      <c r="C21" s="60" t="s">
        <v>171</v>
      </c>
      <c r="D21" s="38"/>
    </row>
    <row r="22" spans="2:4" x14ac:dyDescent="0.35">
      <c r="B22" s="38"/>
      <c r="C22" s="60" t="s">
        <v>46</v>
      </c>
      <c r="D22" s="38"/>
    </row>
    <row r="23" spans="2:4" ht="29" x14ac:dyDescent="0.35">
      <c r="B23" s="38"/>
      <c r="C23" s="60" t="s">
        <v>161</v>
      </c>
      <c r="D23" s="38"/>
    </row>
    <row r="24" spans="2:4" x14ac:dyDescent="0.35">
      <c r="B24" s="38"/>
      <c r="C24" s="60" t="s">
        <v>162</v>
      </c>
      <c r="D24" s="38">
        <v>0</v>
      </c>
    </row>
    <row r="25" spans="2:4" x14ac:dyDescent="0.35">
      <c r="B25" s="38"/>
      <c r="C25" s="60" t="s">
        <v>47</v>
      </c>
      <c r="D25" s="38"/>
    </row>
    <row r="26" spans="2:4" x14ac:dyDescent="0.35">
      <c r="B26" s="38"/>
      <c r="C26" s="60" t="s">
        <v>163</v>
      </c>
      <c r="D26" s="38"/>
    </row>
    <row r="27" spans="2:4" x14ac:dyDescent="0.35">
      <c r="B27" s="103" t="s">
        <v>175</v>
      </c>
      <c r="C27" s="60"/>
      <c r="D27" s="38"/>
    </row>
    <row r="28" spans="2:4" x14ac:dyDescent="0.35">
      <c r="B28" s="38"/>
      <c r="C28" s="60" t="s">
        <v>61</v>
      </c>
      <c r="D28" s="38"/>
    </row>
    <row r="29" spans="2:4" x14ac:dyDescent="0.35">
      <c r="B29" s="38"/>
      <c r="C29" s="60" t="s">
        <v>164</v>
      </c>
      <c r="D29" s="38"/>
    </row>
    <row r="30" spans="2:4" x14ac:dyDescent="0.35">
      <c r="B30" s="38"/>
      <c r="C30" s="60" t="s">
        <v>165</v>
      </c>
      <c r="D30" s="38"/>
    </row>
    <row r="31" spans="2:4" x14ac:dyDescent="0.35">
      <c r="B31" s="103" t="s">
        <v>178</v>
      </c>
      <c r="C31" s="60"/>
      <c r="D31" s="38"/>
    </row>
    <row r="32" spans="2:4" x14ac:dyDescent="0.35">
      <c r="B32" s="38"/>
      <c r="C32" s="60" t="s">
        <v>48</v>
      </c>
      <c r="D32" s="38"/>
    </row>
    <row r="33" spans="2:4" x14ac:dyDescent="0.35">
      <c r="B33" s="38"/>
      <c r="C33" s="60" t="s">
        <v>49</v>
      </c>
      <c r="D33" s="38"/>
    </row>
    <row r="34" spans="2:4" ht="58" x14ac:dyDescent="0.35">
      <c r="B34" s="38"/>
      <c r="C34" s="60" t="s">
        <v>173</v>
      </c>
      <c r="D34" s="38"/>
    </row>
    <row r="35" spans="2:4" x14ac:dyDescent="0.35">
      <c r="B35" s="38"/>
      <c r="C35" s="60" t="s">
        <v>160</v>
      </c>
      <c r="D35" s="38">
        <v>0</v>
      </c>
    </row>
    <row r="36" spans="2:4" x14ac:dyDescent="0.35">
      <c r="B36" s="103" t="s">
        <v>159</v>
      </c>
      <c r="C36" s="60"/>
      <c r="D36" s="38"/>
    </row>
    <row r="37" spans="2:4" ht="29" x14ac:dyDescent="0.35">
      <c r="B37" s="38"/>
      <c r="C37" s="60" t="s">
        <v>172</v>
      </c>
      <c r="D37" s="38" t="s">
        <v>138</v>
      </c>
    </row>
    <row r="38" spans="2:4" x14ac:dyDescent="0.35">
      <c r="B38" s="38"/>
      <c r="C38" s="60" t="s">
        <v>158</v>
      </c>
      <c r="D38" s="38">
        <v>500000</v>
      </c>
    </row>
    <row r="39" spans="2:4" x14ac:dyDescent="0.35">
      <c r="B39" s="38"/>
      <c r="C39" s="60" t="s">
        <v>157</v>
      </c>
      <c r="D39" s="38">
        <v>500000</v>
      </c>
    </row>
    <row r="40" spans="2:4" ht="43.5" x14ac:dyDescent="0.35">
      <c r="B40" s="38"/>
      <c r="C40" s="60" t="s">
        <v>156</v>
      </c>
      <c r="D40" s="38"/>
    </row>
    <row r="41" spans="2:4" x14ac:dyDescent="0.35">
      <c r="B41" s="103" t="s">
        <v>155</v>
      </c>
      <c r="C41" s="60"/>
      <c r="D41" s="38"/>
    </row>
    <row r="42" spans="2:4" x14ac:dyDescent="0.35">
      <c r="B42" s="38"/>
      <c r="C42" s="60" t="s">
        <v>153</v>
      </c>
      <c r="D42" s="38" t="s">
        <v>51</v>
      </c>
    </row>
    <row r="43" spans="2:4" x14ac:dyDescent="0.35">
      <c r="B43" s="45"/>
      <c r="C43" s="60" t="s">
        <v>152</v>
      </c>
      <c r="D43" s="38" t="s">
        <v>139</v>
      </c>
    </row>
    <row r="44" spans="2:4" x14ac:dyDescent="0.35">
      <c r="B44" s="45"/>
      <c r="C44" s="60" t="s">
        <v>151</v>
      </c>
      <c r="D44" s="38"/>
    </row>
    <row r="45" spans="2:4" x14ac:dyDescent="0.35">
      <c r="B45" s="103" t="s">
        <v>154</v>
      </c>
      <c r="C45" s="60"/>
      <c r="D45" s="38"/>
    </row>
    <row r="46" spans="2:4" ht="29" x14ac:dyDescent="0.35">
      <c r="B46" s="38"/>
      <c r="C46" s="60" t="s">
        <v>150</v>
      </c>
      <c r="D46" s="38" t="s">
        <v>149</v>
      </c>
    </row>
    <row r="47" spans="2:4" x14ac:dyDescent="0.35">
      <c r="B47" s="45"/>
      <c r="C47" s="60" t="s">
        <v>52</v>
      </c>
      <c r="D47" s="38" t="s">
        <v>148</v>
      </c>
    </row>
    <row r="48" spans="2:4" x14ac:dyDescent="0.35">
      <c r="B48" s="45"/>
      <c r="C48" s="60" t="s">
        <v>147</v>
      </c>
      <c r="D48" s="38" t="s">
        <v>53</v>
      </c>
    </row>
    <row r="49" spans="2:4" x14ac:dyDescent="0.35">
      <c r="B49" s="103" t="s">
        <v>54</v>
      </c>
      <c r="C49" s="60"/>
      <c r="D49" s="38"/>
    </row>
    <row r="50" spans="2:4" ht="29" x14ac:dyDescent="0.35">
      <c r="B50" s="38"/>
      <c r="C50" s="60" t="s">
        <v>55</v>
      </c>
      <c r="D50" s="38"/>
    </row>
    <row r="51" spans="2:4" x14ac:dyDescent="0.35">
      <c r="B51" s="45"/>
      <c r="C51" s="60" t="s">
        <v>146</v>
      </c>
      <c r="D51" s="38"/>
    </row>
    <row r="52" spans="2:4" x14ac:dyDescent="0.35">
      <c r="B52" s="38"/>
      <c r="C52" s="60" t="s">
        <v>174</v>
      </c>
      <c r="D52" s="38"/>
    </row>
    <row r="53" spans="2:4" x14ac:dyDescent="0.35">
      <c r="B53" s="38"/>
      <c r="C53" s="60" t="s">
        <v>56</v>
      </c>
      <c r="D53" s="38"/>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23834-918A-4B7F-B8E5-467E8A55AB9B}">
  <dimension ref="A1"/>
  <sheetViews>
    <sheetView workbookViewId="0"/>
  </sheetViews>
  <sheetFormatPr defaultRowHeight="14.5" x14ac:dyDescent="0.3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3CC84-7056-4240-B7A4-0995BB7D254F}">
  <sheetPr>
    <tabColor theme="5" tint="0.59999389629810485"/>
  </sheetPr>
  <dimension ref="B1:E45"/>
  <sheetViews>
    <sheetView showGridLines="0" topLeftCell="A7" zoomScale="115" zoomScaleNormal="115" workbookViewId="0">
      <selection activeCell="C34" sqref="C34"/>
    </sheetView>
  </sheetViews>
  <sheetFormatPr defaultRowHeight="14.5" x14ac:dyDescent="0.35"/>
  <cols>
    <col min="2" max="2" width="42.453125" style="52" bestFit="1" customWidth="1"/>
    <col min="3" max="3" width="101.54296875" style="52" customWidth="1"/>
    <col min="4" max="4" width="16.453125" style="65" customWidth="1"/>
    <col min="5" max="5" width="15.453125" customWidth="1"/>
  </cols>
  <sheetData>
    <row r="1" spans="2:5" ht="20" x14ac:dyDescent="0.4">
      <c r="B1" s="82" t="s">
        <v>142</v>
      </c>
      <c r="C1" s="81"/>
      <c r="D1" s="83"/>
      <c r="E1" s="84"/>
    </row>
    <row r="2" spans="2:5" ht="20" x14ac:dyDescent="0.4">
      <c r="B2" s="94"/>
      <c r="C2" s="95"/>
      <c r="D2" s="96"/>
    </row>
    <row r="3" spans="2:5" ht="21" x14ac:dyDescent="0.5">
      <c r="B3" s="57" t="s">
        <v>57</v>
      </c>
      <c r="C3" s="53" t="s">
        <v>58</v>
      </c>
      <c r="D3" s="63">
        <v>17000</v>
      </c>
    </row>
    <row r="4" spans="2:5" ht="29.25" customHeight="1" x14ac:dyDescent="0.45">
      <c r="B4" s="51"/>
      <c r="C4" s="53" t="s">
        <v>59</v>
      </c>
      <c r="D4" s="63"/>
    </row>
    <row r="5" spans="2:5" ht="18.5" x14ac:dyDescent="0.45">
      <c r="C5" s="54" t="s">
        <v>60</v>
      </c>
      <c r="D5" s="63"/>
    </row>
    <row r="6" spans="2:5" ht="18.5" x14ac:dyDescent="0.45">
      <c r="C6" s="55" t="s">
        <v>61</v>
      </c>
      <c r="D6" s="63"/>
    </row>
    <row r="7" spans="2:5" ht="37" x14ac:dyDescent="0.45">
      <c r="C7" s="56" t="s">
        <v>50</v>
      </c>
      <c r="D7" s="63"/>
    </row>
    <row r="8" spans="2:5" ht="21" x14ac:dyDescent="0.5">
      <c r="C8" s="57" t="s">
        <v>62</v>
      </c>
      <c r="D8" s="64">
        <f>SUM(D3:D7)</f>
        <v>17000</v>
      </c>
    </row>
    <row r="9" spans="2:5" x14ac:dyDescent="0.35">
      <c r="B9"/>
      <c r="C9"/>
      <c r="D9" s="36"/>
    </row>
    <row r="10" spans="2:5" ht="18.5" x14ac:dyDescent="0.45">
      <c r="B10"/>
      <c r="C10" s="53" t="s">
        <v>63</v>
      </c>
      <c r="D10" s="36"/>
    </row>
    <row r="11" spans="2:5" x14ac:dyDescent="0.35">
      <c r="B11"/>
    </row>
    <row r="12" spans="2:5" ht="21" x14ac:dyDescent="0.5">
      <c r="B12" s="58" t="s">
        <v>64</v>
      </c>
      <c r="C12" s="58"/>
      <c r="D12" s="66" t="s">
        <v>53</v>
      </c>
      <c r="E12" s="58" t="s">
        <v>65</v>
      </c>
    </row>
    <row r="13" spans="2:5" ht="18.5" x14ac:dyDescent="0.45">
      <c r="B13"/>
      <c r="C13" s="53" t="s">
        <v>186</v>
      </c>
      <c r="D13" s="63"/>
      <c r="E13" s="59">
        <f>D13*12</f>
        <v>0</v>
      </c>
    </row>
    <row r="14" spans="2:5" ht="18.5" x14ac:dyDescent="0.45">
      <c r="B14"/>
      <c r="C14" s="53" t="s">
        <v>66</v>
      </c>
      <c r="D14" s="63"/>
      <c r="E14" s="38">
        <f t="shared" ref="E14:E24" si="0">D14*12</f>
        <v>0</v>
      </c>
    </row>
    <row r="15" spans="2:5" ht="18.5" x14ac:dyDescent="0.45">
      <c r="B15"/>
      <c r="C15" s="53" t="s">
        <v>67</v>
      </c>
      <c r="D15" s="63"/>
      <c r="E15" s="38">
        <f t="shared" si="0"/>
        <v>0</v>
      </c>
    </row>
    <row r="16" spans="2:5" ht="18.5" x14ac:dyDescent="0.45">
      <c r="B16"/>
      <c r="C16" s="53" t="s">
        <v>68</v>
      </c>
      <c r="D16" s="63"/>
      <c r="E16" s="38">
        <f t="shared" si="0"/>
        <v>0</v>
      </c>
    </row>
    <row r="17" spans="2:5" ht="18.5" x14ac:dyDescent="0.45">
      <c r="B17"/>
      <c r="C17" s="53" t="s">
        <v>69</v>
      </c>
      <c r="D17" s="63"/>
      <c r="E17" s="38">
        <f t="shared" si="0"/>
        <v>0</v>
      </c>
    </row>
    <row r="18" spans="2:5" ht="18.5" x14ac:dyDescent="0.45">
      <c r="B18"/>
      <c r="C18" s="53" t="s">
        <v>70</v>
      </c>
      <c r="D18" s="63"/>
      <c r="E18" s="38">
        <f t="shared" si="0"/>
        <v>0</v>
      </c>
    </row>
    <row r="19" spans="2:5" ht="18.5" x14ac:dyDescent="0.45">
      <c r="B19"/>
      <c r="C19" s="53" t="s">
        <v>71</v>
      </c>
      <c r="D19" s="63"/>
      <c r="E19" s="38">
        <f t="shared" si="0"/>
        <v>0</v>
      </c>
    </row>
    <row r="20" spans="2:5" ht="18.5" x14ac:dyDescent="0.45">
      <c r="B20"/>
      <c r="C20" s="53" t="s">
        <v>72</v>
      </c>
      <c r="D20" s="63"/>
      <c r="E20" s="38">
        <f t="shared" si="0"/>
        <v>0</v>
      </c>
    </row>
    <row r="21" spans="2:5" ht="18.5" x14ac:dyDescent="0.45">
      <c r="B21"/>
      <c r="C21" s="53" t="s">
        <v>73</v>
      </c>
      <c r="D21" s="63"/>
      <c r="E21" s="38">
        <f t="shared" si="0"/>
        <v>0</v>
      </c>
    </row>
    <row r="22" spans="2:5" ht="18.5" x14ac:dyDescent="0.45">
      <c r="B22"/>
      <c r="C22" s="53" t="s">
        <v>74</v>
      </c>
      <c r="D22" s="63"/>
      <c r="E22" s="38">
        <f t="shared" si="0"/>
        <v>0</v>
      </c>
    </row>
    <row r="23" spans="2:5" ht="18.5" x14ac:dyDescent="0.45">
      <c r="B23"/>
      <c r="C23" s="53" t="s">
        <v>75</v>
      </c>
      <c r="D23" s="63"/>
      <c r="E23" s="38">
        <f t="shared" si="0"/>
        <v>0</v>
      </c>
    </row>
    <row r="24" spans="2:5" ht="21" x14ac:dyDescent="0.5">
      <c r="B24" s="58" t="s">
        <v>76</v>
      </c>
      <c r="C24" s="58"/>
      <c r="D24" s="66">
        <f>SUM(D13:D23)</f>
        <v>0</v>
      </c>
      <c r="E24" s="58">
        <f t="shared" si="0"/>
        <v>0</v>
      </c>
    </row>
    <row r="25" spans="2:5" x14ac:dyDescent="0.35">
      <c r="D25" s="67"/>
    </row>
    <row r="26" spans="2:5" ht="21" x14ac:dyDescent="0.5">
      <c r="D26" s="64" t="s">
        <v>53</v>
      </c>
      <c r="E26" s="57" t="s">
        <v>65</v>
      </c>
    </row>
    <row r="27" spans="2:5" ht="16.5" customHeight="1" x14ac:dyDescent="0.45">
      <c r="C27" s="53" t="s">
        <v>77</v>
      </c>
      <c r="D27" s="68">
        <v>70</v>
      </c>
      <c r="E27" s="38">
        <f>D27*12</f>
        <v>840</v>
      </c>
    </row>
    <row r="28" spans="2:5" ht="18.5" x14ac:dyDescent="0.45">
      <c r="C28" s="53" t="s">
        <v>78</v>
      </c>
      <c r="D28" s="68">
        <v>10</v>
      </c>
      <c r="E28" s="38">
        <f>D28*12</f>
        <v>120</v>
      </c>
    </row>
    <row r="29" spans="2:5" ht="21" x14ac:dyDescent="0.5">
      <c r="B29" s="58" t="s">
        <v>79</v>
      </c>
      <c r="C29" s="58"/>
      <c r="D29" s="66">
        <f>D27*D28</f>
        <v>700</v>
      </c>
      <c r="E29" s="58">
        <f>D29*12</f>
        <v>8400</v>
      </c>
    </row>
    <row r="30" spans="2:5" x14ac:dyDescent="0.35">
      <c r="B30"/>
      <c r="C30"/>
      <c r="D30" s="36"/>
    </row>
    <row r="31" spans="2:5" ht="21" x14ac:dyDescent="0.5">
      <c r="B31" s="58" t="s">
        <v>80</v>
      </c>
      <c r="C31" s="58"/>
      <c r="D31" s="66">
        <f>D29-D24</f>
        <v>700</v>
      </c>
      <c r="E31" s="58">
        <f>E29-E24</f>
        <v>8400</v>
      </c>
    </row>
    <row r="32" spans="2:5" x14ac:dyDescent="0.35">
      <c r="B32"/>
      <c r="D32" s="36"/>
    </row>
    <row r="33" spans="2:4" ht="18.5" x14ac:dyDescent="0.45">
      <c r="B33"/>
      <c r="C33" s="53" t="s">
        <v>81</v>
      </c>
      <c r="D33" s="63">
        <f>IFERROR(D8/D31,"")</f>
        <v>24.285714285714285</v>
      </c>
    </row>
    <row r="34" spans="2:4" ht="18.5" x14ac:dyDescent="0.45">
      <c r="B34"/>
      <c r="C34" s="53" t="s">
        <v>82</v>
      </c>
      <c r="D34" s="63">
        <f>D8/E31</f>
        <v>2.0238095238095237</v>
      </c>
    </row>
    <row r="35" spans="2:4" x14ac:dyDescent="0.35">
      <c r="B35"/>
      <c r="C35"/>
      <c r="D35" s="36"/>
    </row>
    <row r="36" spans="2:4" x14ac:dyDescent="0.35">
      <c r="B36"/>
      <c r="C36"/>
      <c r="D36" s="36"/>
    </row>
    <row r="37" spans="2:4" x14ac:dyDescent="0.35">
      <c r="B37"/>
      <c r="C37"/>
      <c r="D37" s="36"/>
    </row>
    <row r="38" spans="2:4" x14ac:dyDescent="0.35">
      <c r="B38"/>
      <c r="C38"/>
      <c r="D38" s="36"/>
    </row>
    <row r="39" spans="2:4" x14ac:dyDescent="0.35">
      <c r="B39"/>
      <c r="C39"/>
      <c r="D39" s="36"/>
    </row>
    <row r="40" spans="2:4" x14ac:dyDescent="0.35">
      <c r="B40"/>
      <c r="C40"/>
      <c r="D40" s="36"/>
    </row>
    <row r="41" spans="2:4" x14ac:dyDescent="0.35">
      <c r="B41"/>
      <c r="C41"/>
      <c r="D41" s="36"/>
    </row>
    <row r="42" spans="2:4" x14ac:dyDescent="0.35">
      <c r="B42"/>
      <c r="C42"/>
      <c r="D42" s="36"/>
    </row>
    <row r="43" spans="2:4" x14ac:dyDescent="0.35">
      <c r="B43"/>
      <c r="C43"/>
      <c r="D43" s="36"/>
    </row>
    <row r="44" spans="2:4" x14ac:dyDescent="0.35">
      <c r="B44"/>
      <c r="C44"/>
      <c r="D44" s="36"/>
    </row>
    <row r="45" spans="2:4" x14ac:dyDescent="0.35">
      <c r="B45"/>
      <c r="C45"/>
      <c r="D45" s="3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A95B7-54B5-45E0-9415-ADB4DEA775C3}">
  <sheetPr>
    <tabColor theme="6" tint="0.59999389629810485"/>
  </sheetPr>
  <dimension ref="A1:BK70"/>
  <sheetViews>
    <sheetView showGridLines="0" topLeftCell="A8" zoomScale="130" zoomScaleNormal="130" workbookViewId="0">
      <selection activeCell="B17" sqref="B17:J17"/>
    </sheetView>
  </sheetViews>
  <sheetFormatPr defaultColWidth="8.81640625" defaultRowHeight="14.5" outlineLevelCol="1" x14ac:dyDescent="0.35"/>
  <cols>
    <col min="1" max="1" width="4.7265625" customWidth="1"/>
    <col min="2" max="2" width="31.1796875" style="2" customWidth="1"/>
    <col min="3" max="4" width="28" customWidth="1"/>
    <col min="5" max="5" width="19.54296875" customWidth="1"/>
    <col min="6" max="6" width="30.26953125" customWidth="1"/>
    <col min="7" max="19" width="12.1796875" customWidth="1"/>
    <col min="20" max="47" width="12.1796875" customWidth="1" outlineLevel="1"/>
    <col min="48" max="48" width="4.7265625" customWidth="1"/>
    <col min="285" max="285" width="36.453125" customWidth="1"/>
    <col min="541" max="541" width="36.453125" customWidth="1"/>
    <col min="797" max="797" width="36.453125" customWidth="1"/>
    <col min="1053" max="1053" width="36.453125" customWidth="1"/>
    <col min="1309" max="1309" width="36.453125" customWidth="1"/>
    <col min="1565" max="1565" width="36.453125" customWidth="1"/>
    <col min="1821" max="1821" width="36.453125" customWidth="1"/>
    <col min="2077" max="2077" width="36.453125" customWidth="1"/>
    <col min="2333" max="2333" width="36.453125" customWidth="1"/>
    <col min="2589" max="2589" width="36.453125" customWidth="1"/>
    <col min="2845" max="2845" width="36.453125" customWidth="1"/>
    <col min="3101" max="3101" width="36.453125" customWidth="1"/>
    <col min="3357" max="3357" width="36.453125" customWidth="1"/>
    <col min="3613" max="3613" width="36.453125" customWidth="1"/>
    <col min="3869" max="3869" width="36.453125" customWidth="1"/>
    <col min="4125" max="4125" width="36.453125" customWidth="1"/>
    <col min="4381" max="4381" width="36.453125" customWidth="1"/>
    <col min="4637" max="4637" width="36.453125" customWidth="1"/>
    <col min="4893" max="4893" width="36.453125" customWidth="1"/>
    <col min="5149" max="5149" width="36.453125" customWidth="1"/>
    <col min="5405" max="5405" width="36.453125" customWidth="1"/>
    <col min="5661" max="5661" width="36.453125" customWidth="1"/>
    <col min="5917" max="5917" width="36.453125" customWidth="1"/>
    <col min="6173" max="6173" width="36.453125" customWidth="1"/>
    <col min="6429" max="6429" width="36.453125" customWidth="1"/>
    <col min="6685" max="6685" width="36.453125" customWidth="1"/>
    <col min="6941" max="6941" width="36.453125" customWidth="1"/>
    <col min="7197" max="7197" width="36.453125" customWidth="1"/>
    <col min="7453" max="7453" width="36.453125" customWidth="1"/>
    <col min="7709" max="7709" width="36.453125" customWidth="1"/>
    <col min="7965" max="7965" width="36.453125" customWidth="1"/>
    <col min="8221" max="8221" width="36.453125" customWidth="1"/>
    <col min="8477" max="8477" width="36.453125" customWidth="1"/>
    <col min="8733" max="8733" width="36.453125" customWidth="1"/>
    <col min="8989" max="8989" width="36.453125" customWidth="1"/>
    <col min="9245" max="9245" width="36.453125" customWidth="1"/>
    <col min="9501" max="9501" width="36.453125" customWidth="1"/>
    <col min="9757" max="9757" width="36.453125" customWidth="1"/>
    <col min="10013" max="10013" width="36.453125" customWidth="1"/>
    <col min="10269" max="10269" width="36.453125" customWidth="1"/>
    <col min="10525" max="10525" width="36.453125" customWidth="1"/>
    <col min="10781" max="10781" width="36.453125" customWidth="1"/>
    <col min="11037" max="11037" width="36.453125" customWidth="1"/>
    <col min="11293" max="11293" width="36.453125" customWidth="1"/>
    <col min="11549" max="11549" width="36.453125" customWidth="1"/>
    <col min="11805" max="11805" width="36.453125" customWidth="1"/>
    <col min="12061" max="12061" width="36.453125" customWidth="1"/>
    <col min="12317" max="12317" width="36.453125" customWidth="1"/>
    <col min="12573" max="12573" width="36.453125" customWidth="1"/>
    <col min="12829" max="12829" width="36.453125" customWidth="1"/>
    <col min="13085" max="13085" width="36.453125" customWidth="1"/>
    <col min="13341" max="13341" width="36.453125" customWidth="1"/>
    <col min="13597" max="13597" width="36.453125" customWidth="1"/>
    <col min="13853" max="13853" width="36.453125" customWidth="1"/>
    <col min="14109" max="14109" width="36.453125" customWidth="1"/>
    <col min="14365" max="14365" width="36.453125" customWidth="1"/>
    <col min="14621" max="14621" width="36.453125" customWidth="1"/>
    <col min="14877" max="14877" width="36.453125" customWidth="1"/>
    <col min="15133" max="15133" width="36.453125" customWidth="1"/>
    <col min="15389" max="15389" width="36.453125" customWidth="1"/>
    <col min="15645" max="15645" width="36.453125" customWidth="1"/>
    <col min="15901" max="15901" width="36.453125" customWidth="1"/>
    <col min="16157" max="16157" width="36.453125" customWidth="1"/>
  </cols>
  <sheetData>
    <row r="1" spans="1:63" ht="26" x14ac:dyDescent="0.6">
      <c r="A1" s="3"/>
      <c r="B1" s="86" t="s">
        <v>187</v>
      </c>
      <c r="C1" s="85"/>
      <c r="D1" s="85"/>
      <c r="E1" s="85"/>
      <c r="F1" s="85"/>
      <c r="G1" s="85"/>
      <c r="H1" s="85"/>
      <c r="I1" s="85"/>
      <c r="J1" s="85"/>
      <c r="K1" s="85"/>
      <c r="L1" s="85"/>
      <c r="M1" s="85"/>
      <c r="N1" s="85"/>
      <c r="O1" s="85"/>
      <c r="P1" s="85"/>
      <c r="Q1" s="85"/>
      <c r="R1" s="85"/>
      <c r="S1" s="85"/>
      <c r="T1" s="85"/>
      <c r="U1" s="85"/>
      <c r="V1" s="85"/>
      <c r="W1" s="85"/>
      <c r="X1" s="85"/>
      <c r="Y1" s="85"/>
    </row>
    <row r="2" spans="1:63" x14ac:dyDescent="0.35">
      <c r="A2" s="3"/>
      <c r="B2" s="4"/>
      <c r="C2" s="3"/>
      <c r="D2" s="3"/>
      <c r="E2" s="3"/>
      <c r="F2" s="3"/>
      <c r="G2" s="3"/>
      <c r="H2" s="3"/>
      <c r="I2" s="3"/>
      <c r="J2" s="3"/>
      <c r="K2" s="3"/>
      <c r="L2" s="3"/>
      <c r="M2" s="3"/>
      <c r="N2" s="3"/>
      <c r="O2" s="3"/>
      <c r="P2" s="3"/>
      <c r="Q2" s="3"/>
      <c r="R2" s="3"/>
      <c r="S2" s="3"/>
      <c r="T2" s="3"/>
      <c r="U2" s="3"/>
      <c r="V2" s="3"/>
      <c r="W2" s="3"/>
      <c r="X2" s="3"/>
      <c r="Y2" s="3"/>
      <c r="BK2">
        <v>1</v>
      </c>
    </row>
    <row r="3" spans="1:63" ht="15.5" x14ac:dyDescent="0.35">
      <c r="A3" s="3"/>
      <c r="B3" s="5" t="s">
        <v>83</v>
      </c>
      <c r="C3" s="6"/>
      <c r="D3" s="7"/>
      <c r="E3" s="7"/>
      <c r="F3" s="7"/>
      <c r="G3" s="7"/>
      <c r="H3" s="7"/>
      <c r="I3" s="3"/>
      <c r="J3" s="3"/>
      <c r="K3" s="3"/>
      <c r="L3" s="3"/>
      <c r="M3" s="3"/>
      <c r="N3" s="3"/>
      <c r="O3" s="3"/>
      <c r="P3" s="3"/>
      <c r="Q3" s="3"/>
      <c r="R3" s="3"/>
      <c r="S3" s="3"/>
      <c r="T3" s="3"/>
      <c r="U3" s="3"/>
      <c r="V3" s="3"/>
      <c r="W3" s="3"/>
      <c r="X3" s="3"/>
      <c r="Y3" s="3"/>
      <c r="BK3">
        <v>2</v>
      </c>
    </row>
    <row r="4" spans="1:63" ht="15.5" hidden="1" x14ac:dyDescent="0.35">
      <c r="A4" s="3"/>
      <c r="B4" s="5" t="s">
        <v>84</v>
      </c>
      <c r="C4" s="6"/>
      <c r="D4" s="8"/>
      <c r="E4" s="8"/>
      <c r="F4" s="8"/>
      <c r="G4" s="8"/>
      <c r="H4" s="8"/>
      <c r="I4" s="3"/>
      <c r="J4" s="3"/>
      <c r="K4" s="3"/>
      <c r="L4" s="3"/>
      <c r="M4" s="3"/>
      <c r="N4" s="3"/>
      <c r="O4" s="3"/>
      <c r="P4" s="3"/>
      <c r="Q4" s="3"/>
      <c r="R4" s="3"/>
      <c r="S4" s="3"/>
      <c r="T4" s="3"/>
      <c r="U4" s="3"/>
      <c r="V4" s="3"/>
      <c r="W4" s="3"/>
      <c r="X4" s="3"/>
      <c r="Y4" s="3"/>
      <c r="BK4">
        <v>3</v>
      </c>
    </row>
    <row r="5" spans="1:63" ht="15.5" x14ac:dyDescent="0.35">
      <c r="A5" s="3"/>
      <c r="B5" s="9"/>
      <c r="C5" s="8"/>
      <c r="D5" s="8"/>
      <c r="E5" s="8"/>
      <c r="F5" s="8"/>
      <c r="G5" s="8"/>
      <c r="H5" s="8"/>
      <c r="I5" s="3"/>
      <c r="J5" s="3"/>
      <c r="K5" s="3"/>
      <c r="L5" s="3"/>
      <c r="M5" s="3"/>
      <c r="N5" s="3"/>
      <c r="O5" s="3"/>
      <c r="P5" s="3"/>
      <c r="Q5" s="3"/>
      <c r="R5" s="3"/>
      <c r="S5" s="3"/>
      <c r="T5" s="3"/>
      <c r="U5" s="3"/>
      <c r="V5" s="3"/>
      <c r="W5" s="3"/>
      <c r="X5" s="3"/>
      <c r="Y5" s="3"/>
    </row>
    <row r="6" spans="1:63" ht="21" x14ac:dyDescent="0.35">
      <c r="A6" s="3"/>
      <c r="B6" s="10" t="s">
        <v>85</v>
      </c>
      <c r="C6" s="8"/>
      <c r="D6" s="8"/>
      <c r="E6" s="8"/>
      <c r="F6" s="8"/>
      <c r="G6" s="8"/>
      <c r="H6" s="8"/>
      <c r="I6" s="11"/>
      <c r="J6" s="11"/>
      <c r="K6" s="11"/>
      <c r="L6" s="11"/>
      <c r="M6" s="11"/>
      <c r="N6" s="11"/>
      <c r="O6" s="11"/>
      <c r="P6" s="11"/>
      <c r="Q6" s="11"/>
      <c r="R6" s="11"/>
      <c r="S6" s="11"/>
      <c r="T6" s="11"/>
      <c r="U6" s="11"/>
      <c r="V6" s="11"/>
      <c r="W6" s="11"/>
      <c r="X6" s="11"/>
      <c r="Y6" s="11"/>
    </row>
    <row r="7" spans="1:63" ht="17.149999999999999" customHeight="1" thickBot="1" x14ac:dyDescent="0.4">
      <c r="A7" s="3"/>
      <c r="B7" s="107"/>
      <c r="C7" s="107"/>
      <c r="D7" s="107"/>
      <c r="E7" s="107"/>
      <c r="F7" s="107"/>
      <c r="G7" s="107"/>
      <c r="H7" s="107"/>
      <c r="I7" s="107"/>
      <c r="J7" s="107"/>
      <c r="K7" s="107"/>
      <c r="L7" s="107"/>
      <c r="M7" s="107"/>
      <c r="N7" s="107"/>
      <c r="O7" s="107"/>
      <c r="P7" s="107"/>
      <c r="Q7" s="107"/>
      <c r="R7" s="107"/>
      <c r="S7" s="107"/>
      <c r="T7" s="12"/>
      <c r="U7" s="12"/>
      <c r="V7" s="12"/>
      <c r="W7" s="12"/>
      <c r="X7" s="12"/>
      <c r="Y7" s="12"/>
    </row>
    <row r="8" spans="1:63" ht="36" customHeight="1" thickBot="1" x14ac:dyDescent="0.4">
      <c r="A8" s="3"/>
      <c r="B8" s="40" t="s">
        <v>86</v>
      </c>
      <c r="C8" s="41" t="s">
        <v>87</v>
      </c>
      <c r="D8" s="13"/>
    </row>
    <row r="9" spans="1:63" ht="15.5" x14ac:dyDescent="0.35">
      <c r="A9" s="3"/>
      <c r="B9" s="14" t="s">
        <v>88</v>
      </c>
      <c r="C9" s="15">
        <f t="shared" ref="C9:C14" si="0">COUNTIF($D$20:$D$42,B9)</f>
        <v>1</v>
      </c>
      <c r="D9" s="8"/>
      <c r="E9" s="8"/>
      <c r="F9" s="8"/>
      <c r="G9" s="8"/>
      <c r="H9" s="8"/>
    </row>
    <row r="10" spans="1:63" ht="15.5" x14ac:dyDescent="0.35">
      <c r="A10" s="3"/>
      <c r="B10" s="14" t="s">
        <v>89</v>
      </c>
      <c r="C10" s="15">
        <f t="shared" si="0"/>
        <v>0</v>
      </c>
      <c r="D10" s="8"/>
      <c r="E10" s="8"/>
      <c r="F10" s="8"/>
      <c r="G10" s="8"/>
      <c r="H10" s="8"/>
    </row>
    <row r="11" spans="1:63" ht="15.5" x14ac:dyDescent="0.35">
      <c r="A11" s="3"/>
      <c r="B11" s="14" t="s">
        <v>189</v>
      </c>
      <c r="C11" s="15">
        <f t="shared" si="0"/>
        <v>0</v>
      </c>
      <c r="D11" s="8"/>
      <c r="E11" s="8"/>
      <c r="F11" s="8"/>
      <c r="G11" s="8"/>
      <c r="H11" s="8"/>
    </row>
    <row r="12" spans="1:63" ht="15.5" x14ac:dyDescent="0.35">
      <c r="A12" s="3"/>
      <c r="B12" s="14" t="s">
        <v>90</v>
      </c>
      <c r="C12" s="15">
        <f t="shared" si="0"/>
        <v>0</v>
      </c>
      <c r="D12" s="8"/>
      <c r="E12" s="8"/>
      <c r="F12" s="8"/>
      <c r="G12" s="8"/>
      <c r="H12" s="8"/>
    </row>
    <row r="13" spans="1:63" ht="15.5" x14ac:dyDescent="0.35">
      <c r="A13" s="3"/>
      <c r="B13" s="14" t="s">
        <v>91</v>
      </c>
      <c r="C13" s="15">
        <f t="shared" si="0"/>
        <v>0</v>
      </c>
      <c r="D13" s="8"/>
      <c r="E13" s="8"/>
      <c r="F13" s="8"/>
      <c r="G13" s="8"/>
      <c r="H13" s="8"/>
    </row>
    <row r="14" spans="1:63" ht="16" thickBot="1" x14ac:dyDescent="0.4">
      <c r="A14" s="3"/>
      <c r="B14" s="104" t="s">
        <v>188</v>
      </c>
      <c r="C14" s="16">
        <f t="shared" si="0"/>
        <v>0</v>
      </c>
      <c r="D14" s="8"/>
      <c r="F14" s="8"/>
      <c r="G14" s="8"/>
      <c r="H14" s="8"/>
    </row>
    <row r="15" spans="1:63" ht="15.5" x14ac:dyDescent="0.35">
      <c r="A15" s="3"/>
      <c r="B15" s="9"/>
      <c r="C15" s="8"/>
      <c r="D15" s="8"/>
      <c r="E15" s="8"/>
      <c r="F15" s="8"/>
      <c r="G15" s="8"/>
      <c r="H15" s="8"/>
      <c r="I15" s="8"/>
      <c r="J15" s="8"/>
      <c r="K15" s="8"/>
      <c r="L15" s="8"/>
      <c r="M15" s="8"/>
      <c r="N15" s="8"/>
      <c r="O15" s="8"/>
      <c r="P15" s="8"/>
      <c r="Q15" s="8"/>
      <c r="R15" s="8"/>
      <c r="S15" s="8"/>
      <c r="T15" s="8"/>
      <c r="U15" s="8"/>
      <c r="V15" s="8"/>
      <c r="W15" s="8"/>
      <c r="X15" s="8"/>
      <c r="Y15" s="8"/>
    </row>
    <row r="16" spans="1:63" ht="21" x14ac:dyDescent="0.35">
      <c r="A16" s="3"/>
      <c r="B16" s="10" t="s">
        <v>92</v>
      </c>
      <c r="C16" s="8"/>
      <c r="D16" s="8"/>
      <c r="E16" s="8"/>
      <c r="F16" s="8"/>
      <c r="G16" s="8"/>
      <c r="H16" s="8"/>
      <c r="I16" s="8"/>
      <c r="J16" s="8"/>
      <c r="K16" s="8"/>
      <c r="L16" s="8"/>
      <c r="M16" s="8"/>
      <c r="N16" s="8"/>
      <c r="O16" s="8"/>
      <c r="P16" s="8"/>
      <c r="Q16" s="8"/>
      <c r="R16" s="8"/>
      <c r="S16" s="8"/>
      <c r="T16" s="8"/>
      <c r="U16" s="8"/>
      <c r="V16" s="8"/>
      <c r="W16" s="8"/>
      <c r="X16" s="8"/>
      <c r="Y16" s="8"/>
    </row>
    <row r="17" spans="1:25" ht="66.650000000000006" customHeight="1" x14ac:dyDescent="0.35">
      <c r="A17" s="3"/>
      <c r="B17" s="107" t="s">
        <v>93</v>
      </c>
      <c r="C17" s="107"/>
      <c r="D17" s="107"/>
      <c r="E17" s="107"/>
      <c r="F17" s="107"/>
      <c r="G17" s="107"/>
      <c r="H17" s="107"/>
      <c r="I17" s="107"/>
      <c r="J17" s="107"/>
      <c r="K17" s="17"/>
      <c r="L17" s="17"/>
      <c r="M17" s="17"/>
      <c r="N17" s="17"/>
      <c r="O17" s="17"/>
      <c r="P17" s="17"/>
      <c r="Q17" s="17"/>
      <c r="R17" s="17"/>
      <c r="S17" s="17"/>
      <c r="T17" s="17"/>
      <c r="U17" s="17"/>
      <c r="V17" s="17"/>
      <c r="W17" s="17"/>
      <c r="X17" s="17"/>
      <c r="Y17" s="17"/>
    </row>
    <row r="18" spans="1:25" ht="16" thickBot="1" x14ac:dyDescent="0.4">
      <c r="A18" s="3"/>
      <c r="B18" s="9"/>
      <c r="C18" s="8"/>
      <c r="D18" s="8"/>
      <c r="E18" s="18"/>
      <c r="F18" s="18"/>
      <c r="G18" s="18"/>
      <c r="H18" s="18"/>
      <c r="I18" s="18"/>
      <c r="J18" s="18"/>
      <c r="K18" s="18"/>
      <c r="L18" s="18"/>
      <c r="M18" s="18"/>
      <c r="N18" s="18"/>
      <c r="O18" s="18"/>
      <c r="P18" s="18"/>
      <c r="Q18" s="18"/>
      <c r="R18" s="18"/>
      <c r="S18" s="18"/>
      <c r="T18" s="18"/>
      <c r="U18" s="18"/>
      <c r="V18" s="18"/>
      <c r="W18" s="18"/>
      <c r="X18" s="18"/>
      <c r="Y18" s="18"/>
    </row>
    <row r="19" spans="1:25" ht="44" thickBot="1" x14ac:dyDescent="0.4">
      <c r="A19" s="17"/>
      <c r="B19" s="42" t="s">
        <v>83</v>
      </c>
      <c r="C19" s="42" t="s">
        <v>94</v>
      </c>
      <c r="D19" s="42" t="s">
        <v>95</v>
      </c>
      <c r="E19" s="42" t="s">
        <v>96</v>
      </c>
      <c r="F19" s="42" t="s">
        <v>190</v>
      </c>
      <c r="G19" s="42"/>
      <c r="H19" s="42"/>
      <c r="I19" s="42"/>
      <c r="J19" s="42"/>
      <c r="K19" s="42"/>
      <c r="L19" s="42"/>
      <c r="M19" s="42"/>
      <c r="N19" s="42"/>
      <c r="O19" s="42"/>
      <c r="P19" s="42"/>
      <c r="Q19" s="42"/>
      <c r="R19" s="42"/>
      <c r="S19" s="42"/>
      <c r="T19" s="42"/>
      <c r="U19" s="42"/>
      <c r="V19" s="42"/>
      <c r="W19" s="42"/>
      <c r="X19" s="42"/>
      <c r="Y19" s="42"/>
    </row>
    <row r="20" spans="1:25" x14ac:dyDescent="0.35">
      <c r="A20" s="19">
        <v>1</v>
      </c>
      <c r="B20" s="20" t="s">
        <v>97</v>
      </c>
      <c r="C20" s="20" t="s">
        <v>98</v>
      </c>
      <c r="D20" s="19" t="s">
        <v>88</v>
      </c>
      <c r="E20" s="19">
        <v>1</v>
      </c>
      <c r="F20" s="19">
        <v>20</v>
      </c>
      <c r="G20" s="19"/>
      <c r="H20" s="19"/>
      <c r="I20" s="19"/>
      <c r="J20" s="19"/>
      <c r="K20" s="19"/>
      <c r="L20" s="19"/>
      <c r="M20" s="19"/>
      <c r="N20" s="19"/>
      <c r="O20" s="19"/>
      <c r="P20" s="19"/>
      <c r="Q20" s="19"/>
      <c r="R20" s="19"/>
      <c r="S20" s="19"/>
      <c r="T20" s="19"/>
      <c r="U20" s="19"/>
      <c r="V20" s="19"/>
      <c r="W20" s="19"/>
      <c r="X20" s="19"/>
      <c r="Y20" s="19"/>
    </row>
    <row r="21" spans="1:25" x14ac:dyDescent="0.35">
      <c r="A21" s="19">
        <v>2</v>
      </c>
      <c r="B21" s="20"/>
      <c r="C21" s="20"/>
      <c r="D21" s="19"/>
      <c r="E21" s="19"/>
      <c r="F21" s="19"/>
      <c r="G21" s="19"/>
      <c r="H21" s="19"/>
      <c r="I21" s="19"/>
      <c r="J21" s="19"/>
      <c r="K21" s="19"/>
      <c r="L21" s="19"/>
      <c r="M21" s="19"/>
      <c r="N21" s="19"/>
      <c r="O21" s="19"/>
      <c r="P21" s="19"/>
      <c r="Q21" s="19"/>
      <c r="R21" s="19"/>
      <c r="S21" s="19"/>
      <c r="T21" s="19"/>
      <c r="U21" s="19"/>
      <c r="V21" s="19"/>
      <c r="W21" s="19"/>
      <c r="X21" s="19"/>
      <c r="Y21" s="19"/>
    </row>
    <row r="22" spans="1:25" x14ac:dyDescent="0.35">
      <c r="A22" s="19">
        <v>3</v>
      </c>
      <c r="B22" s="20"/>
      <c r="C22" s="20"/>
      <c r="D22" s="19"/>
      <c r="E22" s="19"/>
      <c r="F22" s="19"/>
      <c r="G22" s="19"/>
      <c r="H22" s="19"/>
      <c r="I22" s="19"/>
      <c r="J22" s="19"/>
      <c r="K22" s="19"/>
      <c r="L22" s="19"/>
      <c r="M22" s="19"/>
      <c r="N22" s="19"/>
      <c r="O22" s="19"/>
      <c r="P22" s="19"/>
      <c r="Q22" s="19"/>
      <c r="R22" s="19"/>
      <c r="S22" s="19"/>
      <c r="T22" s="19"/>
      <c r="U22" s="19"/>
      <c r="V22" s="19"/>
      <c r="W22" s="19"/>
      <c r="X22" s="19"/>
      <c r="Y22" s="19"/>
    </row>
    <row r="23" spans="1:25" x14ac:dyDescent="0.35">
      <c r="A23" s="19">
        <v>4</v>
      </c>
      <c r="B23" s="20"/>
      <c r="C23" s="20"/>
      <c r="D23" s="19"/>
      <c r="E23" s="19"/>
      <c r="F23" s="19"/>
      <c r="G23" s="19"/>
      <c r="H23" s="19"/>
      <c r="I23" s="19"/>
      <c r="J23" s="19"/>
      <c r="K23" s="19"/>
      <c r="L23" s="19"/>
      <c r="M23" s="19"/>
      <c r="N23" s="19"/>
      <c r="O23" s="19"/>
      <c r="P23" s="19"/>
      <c r="Q23" s="19"/>
      <c r="R23" s="19"/>
      <c r="S23" s="19"/>
      <c r="T23" s="19"/>
      <c r="U23" s="19"/>
      <c r="V23" s="19"/>
      <c r="W23" s="19"/>
      <c r="X23" s="19"/>
      <c r="Y23" s="19"/>
    </row>
    <row r="24" spans="1:25" x14ac:dyDescent="0.35">
      <c r="A24" s="19">
        <v>5</v>
      </c>
      <c r="B24" s="20"/>
      <c r="C24" s="20"/>
      <c r="D24" s="19"/>
      <c r="E24" s="19"/>
      <c r="F24" s="19"/>
      <c r="G24" s="19"/>
      <c r="H24" s="19"/>
      <c r="I24" s="19"/>
      <c r="J24" s="19"/>
      <c r="K24" s="19"/>
      <c r="L24" s="19"/>
      <c r="M24" s="19"/>
      <c r="N24" s="19"/>
      <c r="O24" s="19"/>
      <c r="P24" s="19"/>
      <c r="Q24" s="19"/>
      <c r="R24" s="19"/>
      <c r="S24" s="19"/>
      <c r="T24" s="19"/>
      <c r="U24" s="19"/>
      <c r="V24" s="19"/>
      <c r="W24" s="19"/>
      <c r="X24" s="19"/>
      <c r="Y24" s="19"/>
    </row>
    <row r="25" spans="1:25" x14ac:dyDescent="0.35">
      <c r="A25" s="19">
        <v>6</v>
      </c>
      <c r="B25" s="20"/>
      <c r="C25" s="20"/>
      <c r="D25" s="19"/>
      <c r="E25" s="19"/>
      <c r="F25" s="19"/>
      <c r="G25" s="19"/>
      <c r="H25" s="19"/>
      <c r="I25" s="19"/>
      <c r="J25" s="19"/>
      <c r="K25" s="19"/>
      <c r="L25" s="19"/>
      <c r="M25" s="19"/>
      <c r="N25" s="19"/>
      <c r="O25" s="19"/>
      <c r="P25" s="19"/>
      <c r="Q25" s="19"/>
      <c r="R25" s="19"/>
      <c r="S25" s="19"/>
      <c r="T25" s="19"/>
      <c r="U25" s="19"/>
      <c r="V25" s="19"/>
      <c r="W25" s="19"/>
      <c r="X25" s="19"/>
      <c r="Y25" s="19"/>
    </row>
    <row r="26" spans="1:25" x14ac:dyDescent="0.35">
      <c r="A26" s="19">
        <v>7</v>
      </c>
      <c r="B26" s="20"/>
      <c r="C26" s="20"/>
      <c r="D26" s="19"/>
      <c r="E26" s="19"/>
      <c r="F26" s="19"/>
      <c r="G26" s="19"/>
      <c r="H26" s="19"/>
      <c r="I26" s="19"/>
      <c r="J26" s="19"/>
      <c r="K26" s="19"/>
      <c r="L26" s="19"/>
      <c r="M26" s="19"/>
      <c r="N26" s="19"/>
      <c r="O26" s="19"/>
      <c r="P26" s="19"/>
      <c r="Q26" s="19"/>
      <c r="R26" s="19"/>
      <c r="S26" s="19"/>
      <c r="T26" s="19"/>
      <c r="U26" s="19"/>
      <c r="V26" s="19"/>
      <c r="W26" s="19"/>
      <c r="X26" s="19"/>
      <c r="Y26" s="19"/>
    </row>
    <row r="27" spans="1:25" x14ac:dyDescent="0.35">
      <c r="A27" s="19">
        <v>8</v>
      </c>
      <c r="B27" s="20"/>
      <c r="C27" s="20"/>
      <c r="D27" s="19"/>
      <c r="E27" s="19"/>
      <c r="F27" s="19"/>
      <c r="G27" s="19"/>
      <c r="H27" s="19"/>
      <c r="I27" s="19"/>
      <c r="J27" s="19"/>
      <c r="K27" s="19"/>
      <c r="L27" s="19"/>
      <c r="M27" s="19"/>
      <c r="N27" s="19"/>
      <c r="O27" s="19"/>
      <c r="P27" s="19"/>
      <c r="Q27" s="19"/>
      <c r="R27" s="19"/>
      <c r="S27" s="19"/>
      <c r="T27" s="19"/>
      <c r="U27" s="19"/>
      <c r="V27" s="19"/>
      <c r="W27" s="19"/>
      <c r="X27" s="19"/>
      <c r="Y27" s="19"/>
    </row>
    <row r="28" spans="1:25" x14ac:dyDescent="0.35">
      <c r="A28" s="19">
        <v>9</v>
      </c>
      <c r="B28" s="20"/>
      <c r="C28" s="20"/>
      <c r="D28" s="19"/>
      <c r="E28" s="19"/>
      <c r="F28" s="19"/>
      <c r="G28" s="19"/>
      <c r="H28" s="19"/>
      <c r="I28" s="19"/>
      <c r="J28" s="19"/>
      <c r="K28" s="19"/>
      <c r="L28" s="19"/>
      <c r="M28" s="19"/>
      <c r="N28" s="19"/>
      <c r="O28" s="19"/>
      <c r="P28" s="19"/>
      <c r="Q28" s="19"/>
      <c r="R28" s="19"/>
      <c r="S28" s="19"/>
      <c r="T28" s="19"/>
      <c r="U28" s="19"/>
      <c r="V28" s="19"/>
      <c r="W28" s="19"/>
      <c r="X28" s="19"/>
      <c r="Y28" s="19"/>
    </row>
    <row r="29" spans="1:25" x14ac:dyDescent="0.35">
      <c r="A29" s="19">
        <v>10</v>
      </c>
      <c r="B29" s="20"/>
      <c r="C29" s="20"/>
      <c r="D29" s="19"/>
      <c r="E29" s="19"/>
      <c r="F29" s="19"/>
      <c r="G29" s="19"/>
      <c r="H29" s="19"/>
      <c r="I29" s="19"/>
      <c r="J29" s="19"/>
      <c r="K29" s="19"/>
      <c r="L29" s="19"/>
      <c r="M29" s="19"/>
      <c r="N29" s="19"/>
      <c r="O29" s="19"/>
      <c r="P29" s="19"/>
      <c r="Q29" s="19"/>
      <c r="R29" s="19"/>
      <c r="S29" s="19"/>
      <c r="T29" s="19"/>
      <c r="U29" s="19"/>
      <c r="V29" s="19"/>
      <c r="W29" s="19"/>
      <c r="X29" s="19"/>
      <c r="Y29" s="19"/>
    </row>
    <row r="30" spans="1:25" x14ac:dyDescent="0.35">
      <c r="A30" s="19">
        <v>11</v>
      </c>
      <c r="B30" s="20"/>
      <c r="C30" s="20"/>
      <c r="D30" s="19"/>
      <c r="E30" s="19"/>
      <c r="F30" s="19"/>
      <c r="G30" s="19"/>
      <c r="H30" s="19"/>
      <c r="I30" s="19"/>
      <c r="J30" s="19"/>
      <c r="K30" s="19"/>
      <c r="L30" s="19"/>
      <c r="M30" s="19"/>
      <c r="N30" s="19"/>
      <c r="O30" s="19"/>
      <c r="P30" s="19"/>
      <c r="Q30" s="19"/>
      <c r="R30" s="19"/>
      <c r="S30" s="19"/>
      <c r="T30" s="19"/>
      <c r="U30" s="19"/>
      <c r="V30" s="19"/>
      <c r="W30" s="19"/>
      <c r="X30" s="19"/>
      <c r="Y30" s="19"/>
    </row>
    <row r="31" spans="1:25" x14ac:dyDescent="0.35">
      <c r="A31" s="19">
        <v>12</v>
      </c>
      <c r="B31" s="20"/>
      <c r="C31" s="20"/>
      <c r="D31" s="19"/>
      <c r="E31" s="19"/>
      <c r="F31" s="19"/>
      <c r="G31" s="19"/>
      <c r="H31" s="19"/>
      <c r="I31" s="19"/>
      <c r="J31" s="19"/>
      <c r="K31" s="19"/>
      <c r="L31" s="19"/>
      <c r="M31" s="19"/>
      <c r="N31" s="19"/>
      <c r="O31" s="19"/>
      <c r="P31" s="19"/>
      <c r="Q31" s="19"/>
      <c r="R31" s="19"/>
      <c r="S31" s="19"/>
      <c r="T31" s="19"/>
      <c r="U31" s="19"/>
      <c r="V31" s="19"/>
      <c r="W31" s="19"/>
      <c r="X31" s="19"/>
      <c r="Y31" s="19"/>
    </row>
    <row r="32" spans="1:25" hidden="1" x14ac:dyDescent="0.35">
      <c r="A32" s="19">
        <v>13</v>
      </c>
      <c r="B32" s="20"/>
      <c r="C32" s="20"/>
      <c r="D32" s="19"/>
      <c r="E32" s="19"/>
      <c r="F32" s="19"/>
      <c r="G32" s="19"/>
      <c r="H32" s="19"/>
      <c r="I32" s="19"/>
      <c r="J32" s="19"/>
      <c r="K32" s="19"/>
      <c r="L32" s="19"/>
      <c r="M32" s="19"/>
      <c r="N32" s="19"/>
      <c r="O32" s="19"/>
      <c r="P32" s="19"/>
      <c r="Q32" s="19"/>
      <c r="R32" s="19"/>
      <c r="S32" s="19"/>
      <c r="T32" s="19"/>
      <c r="U32" s="19"/>
      <c r="V32" s="19"/>
      <c r="W32" s="19"/>
      <c r="X32" s="19"/>
      <c r="Y32" s="19"/>
    </row>
    <row r="33" spans="1:25" hidden="1" x14ac:dyDescent="0.35">
      <c r="A33" s="19">
        <v>14</v>
      </c>
      <c r="B33" s="20"/>
      <c r="C33" s="20"/>
      <c r="D33" s="19"/>
      <c r="E33" s="19"/>
      <c r="F33" s="19"/>
      <c r="G33" s="19"/>
      <c r="H33" s="19"/>
      <c r="I33" s="19"/>
      <c r="J33" s="19"/>
      <c r="K33" s="19"/>
      <c r="L33" s="19"/>
      <c r="M33" s="19"/>
      <c r="N33" s="19"/>
      <c r="O33" s="19"/>
      <c r="P33" s="19"/>
      <c r="Q33" s="19"/>
      <c r="R33" s="19"/>
      <c r="S33" s="19"/>
      <c r="T33" s="19"/>
      <c r="U33" s="19"/>
      <c r="V33" s="19"/>
      <c r="W33" s="19"/>
      <c r="X33" s="19"/>
      <c r="Y33" s="19"/>
    </row>
    <row r="34" spans="1:25" hidden="1" x14ac:dyDescent="0.35">
      <c r="A34" s="19">
        <v>15</v>
      </c>
      <c r="B34" s="20"/>
      <c r="C34" s="20"/>
      <c r="D34" s="19"/>
      <c r="E34" s="19"/>
      <c r="F34" s="19"/>
      <c r="G34" s="19"/>
      <c r="H34" s="19"/>
      <c r="I34" s="19"/>
      <c r="J34" s="19"/>
      <c r="K34" s="19"/>
      <c r="L34" s="19"/>
      <c r="M34" s="19"/>
      <c r="N34" s="19"/>
      <c r="O34" s="19"/>
      <c r="P34" s="19"/>
      <c r="Q34" s="19"/>
      <c r="R34" s="19"/>
      <c r="S34" s="19"/>
      <c r="T34" s="19"/>
      <c r="U34" s="19"/>
      <c r="V34" s="19"/>
      <c r="W34" s="19"/>
      <c r="X34" s="19"/>
      <c r="Y34" s="19"/>
    </row>
    <row r="35" spans="1:25" hidden="1" x14ac:dyDescent="0.35">
      <c r="A35" s="19">
        <v>16</v>
      </c>
      <c r="B35" s="20"/>
      <c r="C35" s="20"/>
      <c r="D35" s="19"/>
      <c r="E35" s="19"/>
      <c r="F35" s="19"/>
      <c r="G35" s="19"/>
      <c r="H35" s="19"/>
      <c r="I35" s="19"/>
      <c r="J35" s="19"/>
      <c r="K35" s="19"/>
      <c r="L35" s="19"/>
      <c r="M35" s="19"/>
      <c r="N35" s="19"/>
      <c r="O35" s="19"/>
      <c r="P35" s="19"/>
      <c r="Q35" s="19"/>
      <c r="R35" s="19"/>
      <c r="S35" s="19"/>
      <c r="T35" s="19"/>
      <c r="U35" s="19"/>
      <c r="V35" s="19"/>
      <c r="W35" s="19"/>
      <c r="X35" s="19"/>
      <c r="Y35" s="19"/>
    </row>
    <row r="36" spans="1:25" hidden="1" x14ac:dyDescent="0.35">
      <c r="A36" s="19">
        <v>17</v>
      </c>
      <c r="B36" s="20"/>
      <c r="C36" s="20"/>
      <c r="D36" s="19"/>
      <c r="E36" s="19"/>
      <c r="F36" s="19"/>
      <c r="G36" s="19"/>
      <c r="H36" s="19"/>
      <c r="I36" s="19"/>
      <c r="J36" s="19"/>
      <c r="K36" s="19"/>
      <c r="L36" s="19"/>
      <c r="M36" s="19"/>
      <c r="N36" s="19"/>
      <c r="O36" s="19"/>
      <c r="P36" s="19"/>
      <c r="Q36" s="19"/>
      <c r="R36" s="19"/>
      <c r="S36" s="19"/>
      <c r="T36" s="19"/>
      <c r="U36" s="19"/>
      <c r="V36" s="19"/>
      <c r="W36" s="19"/>
      <c r="X36" s="19"/>
      <c r="Y36" s="19"/>
    </row>
    <row r="37" spans="1:25" hidden="1" x14ac:dyDescent="0.35">
      <c r="A37" s="19">
        <v>18</v>
      </c>
      <c r="B37" s="20"/>
      <c r="C37" s="20"/>
      <c r="D37" s="19"/>
      <c r="E37" s="19"/>
      <c r="F37" s="19"/>
      <c r="G37" s="19"/>
      <c r="H37" s="19"/>
      <c r="I37" s="19"/>
      <c r="J37" s="19"/>
      <c r="K37" s="19"/>
      <c r="L37" s="19"/>
      <c r="M37" s="19"/>
      <c r="N37" s="19"/>
      <c r="O37" s="19"/>
      <c r="P37" s="19"/>
      <c r="Q37" s="19"/>
      <c r="R37" s="19"/>
      <c r="S37" s="19"/>
      <c r="T37" s="19"/>
      <c r="U37" s="19"/>
      <c r="V37" s="19"/>
      <c r="W37" s="19"/>
      <c r="X37" s="19"/>
      <c r="Y37" s="19"/>
    </row>
    <row r="38" spans="1:25" hidden="1" x14ac:dyDescent="0.35">
      <c r="A38" s="19">
        <v>19</v>
      </c>
      <c r="B38" s="20"/>
      <c r="C38" s="20"/>
      <c r="D38" s="19"/>
      <c r="E38" s="19"/>
      <c r="F38" s="19"/>
      <c r="G38" s="19"/>
      <c r="H38" s="19"/>
      <c r="I38" s="19"/>
      <c r="J38" s="19"/>
      <c r="K38" s="19"/>
      <c r="L38" s="19"/>
      <c r="M38" s="19"/>
      <c r="N38" s="19"/>
      <c r="O38" s="19"/>
      <c r="P38" s="19"/>
      <c r="Q38" s="19"/>
      <c r="R38" s="19"/>
      <c r="S38" s="19"/>
      <c r="T38" s="19"/>
      <c r="U38" s="19"/>
      <c r="V38" s="19"/>
      <c r="W38" s="19"/>
      <c r="X38" s="19"/>
      <c r="Y38" s="19"/>
    </row>
    <row r="39" spans="1:25" hidden="1" x14ac:dyDescent="0.35">
      <c r="A39" s="19">
        <v>20</v>
      </c>
      <c r="B39" s="20"/>
      <c r="C39" s="20"/>
      <c r="D39" s="19"/>
      <c r="E39" s="19"/>
      <c r="F39" s="19"/>
      <c r="G39" s="19"/>
      <c r="H39" s="19"/>
      <c r="I39" s="19"/>
      <c r="J39" s="19"/>
      <c r="K39" s="19"/>
      <c r="L39" s="19"/>
      <c r="M39" s="19"/>
      <c r="N39" s="19"/>
      <c r="O39" s="19"/>
      <c r="P39" s="19"/>
      <c r="Q39" s="19"/>
      <c r="R39" s="19"/>
      <c r="S39" s="19"/>
      <c r="T39" s="19"/>
      <c r="U39" s="19"/>
      <c r="V39" s="19"/>
      <c r="W39" s="19"/>
      <c r="X39" s="19"/>
      <c r="Y39" s="19"/>
    </row>
    <row r="40" spans="1:25" hidden="1" x14ac:dyDescent="0.35">
      <c r="A40" s="19">
        <v>21</v>
      </c>
      <c r="B40" s="20"/>
      <c r="C40" s="20"/>
      <c r="D40" s="19"/>
      <c r="E40" s="19"/>
      <c r="F40" s="19"/>
      <c r="G40" s="19"/>
      <c r="H40" s="19"/>
      <c r="I40" s="19"/>
      <c r="J40" s="19"/>
      <c r="K40" s="19"/>
      <c r="L40" s="19"/>
      <c r="M40" s="19"/>
      <c r="N40" s="19"/>
      <c r="O40" s="19"/>
      <c r="P40" s="19"/>
      <c r="Q40" s="19"/>
      <c r="R40" s="19"/>
      <c r="S40" s="19"/>
      <c r="T40" s="19"/>
      <c r="U40" s="19"/>
      <c r="V40" s="19"/>
      <c r="W40" s="19"/>
      <c r="X40" s="19"/>
      <c r="Y40" s="19"/>
    </row>
    <row r="41" spans="1:25" hidden="1" x14ac:dyDescent="0.35">
      <c r="A41" s="19">
        <v>22</v>
      </c>
      <c r="B41" s="20"/>
      <c r="C41" s="20"/>
      <c r="D41" s="19"/>
      <c r="E41" s="19"/>
      <c r="F41" s="19"/>
      <c r="G41" s="19"/>
      <c r="H41" s="19"/>
      <c r="I41" s="19"/>
      <c r="J41" s="19"/>
      <c r="K41" s="19"/>
      <c r="L41" s="19"/>
      <c r="M41" s="19"/>
      <c r="N41" s="19"/>
      <c r="O41" s="19"/>
      <c r="P41" s="19"/>
      <c r="Q41" s="19"/>
      <c r="R41" s="19"/>
      <c r="S41" s="19"/>
      <c r="T41" s="19"/>
      <c r="U41" s="19"/>
      <c r="V41" s="19"/>
      <c r="W41" s="19"/>
      <c r="X41" s="19"/>
      <c r="Y41" s="19"/>
    </row>
    <row r="42" spans="1:25" hidden="1" x14ac:dyDescent="0.35">
      <c r="A42" s="19">
        <v>23</v>
      </c>
      <c r="B42" s="20"/>
      <c r="C42" s="20"/>
      <c r="D42" s="19"/>
      <c r="E42" s="19"/>
      <c r="F42" s="19"/>
      <c r="G42" s="19"/>
      <c r="H42" s="19"/>
      <c r="I42" s="19"/>
      <c r="J42" s="19"/>
      <c r="K42" s="19"/>
      <c r="L42" s="19"/>
      <c r="M42" s="19"/>
      <c r="N42" s="19"/>
      <c r="O42" s="19"/>
      <c r="P42" s="19"/>
      <c r="Q42" s="19"/>
      <c r="R42" s="19"/>
      <c r="S42" s="19"/>
      <c r="T42" s="19"/>
      <c r="U42" s="19"/>
      <c r="V42" s="19"/>
      <c r="W42" s="19"/>
      <c r="X42" s="19"/>
      <c r="Y42" s="19"/>
    </row>
    <row r="43" spans="1:25" x14ac:dyDescent="0.35">
      <c r="A43" s="3"/>
      <c r="B43" s="3"/>
      <c r="C43" s="3"/>
      <c r="D43" s="3"/>
      <c r="E43" s="3"/>
      <c r="F43" s="3"/>
      <c r="G43" s="3"/>
      <c r="H43" s="3"/>
      <c r="I43" s="3"/>
      <c r="J43" s="3"/>
      <c r="K43" s="3"/>
      <c r="L43" s="3"/>
      <c r="M43" s="3"/>
      <c r="N43" s="3"/>
      <c r="O43" s="3"/>
      <c r="P43" s="3"/>
      <c r="Q43" s="3"/>
      <c r="R43" s="3"/>
      <c r="S43" s="3"/>
      <c r="T43" s="3"/>
      <c r="U43" s="3"/>
      <c r="V43" s="3"/>
      <c r="W43" s="3"/>
      <c r="X43" s="3"/>
      <c r="Y43" s="3"/>
    </row>
    <row r="44" spans="1:25" x14ac:dyDescent="0.35">
      <c r="A44" s="3"/>
      <c r="B44" s="3"/>
      <c r="C44" s="3"/>
      <c r="D44" s="3"/>
      <c r="E44" s="3"/>
      <c r="F44" s="3"/>
      <c r="G44" s="3"/>
      <c r="H44" s="3"/>
      <c r="I44" s="3"/>
      <c r="J44" s="3"/>
      <c r="K44" s="3"/>
      <c r="L44" s="3"/>
      <c r="M44" s="3"/>
      <c r="N44" s="3"/>
      <c r="O44" s="3"/>
      <c r="P44" s="3"/>
      <c r="Q44" s="3"/>
      <c r="R44" s="3"/>
      <c r="S44" s="3"/>
      <c r="T44" s="3"/>
      <c r="U44" s="3"/>
      <c r="V44" s="3"/>
      <c r="W44" s="3"/>
      <c r="X44" s="3"/>
      <c r="Y44" s="3"/>
    </row>
    <row r="45" spans="1:25" ht="15" thickBot="1" x14ac:dyDescent="0.4">
      <c r="A45" s="3"/>
      <c r="B45" s="21" t="s">
        <v>99</v>
      </c>
      <c r="C45" s="21"/>
      <c r="D45" s="21"/>
      <c r="E45" s="22"/>
      <c r="F45" s="22">
        <f>IFERROR(AVERAGE(F19:F42),"")</f>
        <v>20</v>
      </c>
      <c r="G45" s="22" t="str">
        <f t="shared" ref="G45:Y45" si="1">IFERROR(AVERAGE(G19:G42),"")</f>
        <v/>
      </c>
      <c r="H45" s="22" t="str">
        <f t="shared" si="1"/>
        <v/>
      </c>
      <c r="I45" s="22" t="str">
        <f t="shared" si="1"/>
        <v/>
      </c>
      <c r="J45" s="22" t="str">
        <f t="shared" si="1"/>
        <v/>
      </c>
      <c r="K45" s="22" t="str">
        <f t="shared" si="1"/>
        <v/>
      </c>
      <c r="L45" s="22" t="str">
        <f t="shared" si="1"/>
        <v/>
      </c>
      <c r="M45" s="22" t="str">
        <f t="shared" si="1"/>
        <v/>
      </c>
      <c r="N45" s="22" t="str">
        <f t="shared" si="1"/>
        <v/>
      </c>
      <c r="O45" s="22" t="str">
        <f t="shared" si="1"/>
        <v/>
      </c>
      <c r="P45" s="22" t="str">
        <f t="shared" si="1"/>
        <v/>
      </c>
      <c r="Q45" s="22" t="str">
        <f t="shared" si="1"/>
        <v/>
      </c>
      <c r="R45" s="22" t="str">
        <f t="shared" si="1"/>
        <v/>
      </c>
      <c r="S45" s="22" t="str">
        <f t="shared" si="1"/>
        <v/>
      </c>
      <c r="T45" s="22" t="str">
        <f t="shared" si="1"/>
        <v/>
      </c>
      <c r="U45" s="22" t="str">
        <f t="shared" si="1"/>
        <v/>
      </c>
      <c r="V45" s="22" t="str">
        <f t="shared" si="1"/>
        <v/>
      </c>
      <c r="W45" s="22" t="str">
        <f t="shared" si="1"/>
        <v/>
      </c>
      <c r="X45" s="22" t="str">
        <f t="shared" si="1"/>
        <v/>
      </c>
      <c r="Y45" s="22" t="str">
        <f t="shared" si="1"/>
        <v/>
      </c>
    </row>
    <row r="46" spans="1:25" x14ac:dyDescent="0.35">
      <c r="A46" s="3"/>
      <c r="B46" s="3"/>
      <c r="C46" s="3"/>
      <c r="D46" s="3"/>
      <c r="E46" s="23"/>
      <c r="F46" s="23"/>
      <c r="G46" s="23"/>
      <c r="H46" s="23"/>
      <c r="I46" s="23"/>
      <c r="J46" s="23"/>
      <c r="K46" s="23"/>
      <c r="L46" s="23"/>
      <c r="M46" s="23"/>
      <c r="N46" s="23"/>
      <c r="O46" s="23"/>
      <c r="P46" s="23"/>
      <c r="Q46" s="23"/>
      <c r="R46" s="23"/>
      <c r="S46" s="23"/>
      <c r="T46" s="23"/>
      <c r="U46" s="23"/>
      <c r="V46" s="23"/>
      <c r="W46" s="23"/>
      <c r="X46" s="23"/>
      <c r="Y46" s="23"/>
    </row>
    <row r="47" spans="1:25" ht="15" thickBot="1" x14ac:dyDescent="0.4">
      <c r="A47" s="3"/>
      <c r="B47" s="24" t="s">
        <v>100</v>
      </c>
      <c r="C47" s="25"/>
      <c r="D47" s="25"/>
      <c r="E47" s="26"/>
      <c r="F47" s="26"/>
      <c r="G47" s="26"/>
      <c r="H47" s="26"/>
      <c r="I47" s="26"/>
      <c r="J47" s="26"/>
      <c r="K47" s="26"/>
      <c r="L47" s="26"/>
      <c r="M47" s="26"/>
      <c r="N47" s="26"/>
      <c r="O47" s="26"/>
      <c r="P47" s="26"/>
      <c r="Q47" s="26"/>
      <c r="R47" s="26"/>
      <c r="S47" s="26"/>
      <c r="T47" s="26"/>
      <c r="U47" s="26"/>
      <c r="V47" s="26"/>
      <c r="W47" s="26"/>
      <c r="X47" s="26"/>
      <c r="Y47" s="26"/>
    </row>
    <row r="48" spans="1:25" x14ac:dyDescent="0.35">
      <c r="A48" s="3"/>
      <c r="B48" s="3"/>
      <c r="C48" s="3"/>
      <c r="D48" s="3"/>
      <c r="E48" s="3"/>
      <c r="F48" s="3"/>
      <c r="G48" s="3"/>
      <c r="H48" s="3"/>
      <c r="I48" s="3"/>
      <c r="J48" s="3"/>
      <c r="K48" s="3"/>
      <c r="L48" s="3"/>
      <c r="M48" s="3"/>
      <c r="N48" s="3"/>
      <c r="O48" s="3"/>
      <c r="P48" s="3"/>
      <c r="Q48" s="3"/>
      <c r="R48" s="3"/>
      <c r="S48" s="3"/>
      <c r="T48" s="3"/>
      <c r="U48" s="3"/>
      <c r="V48" s="3"/>
      <c r="W48" s="3"/>
      <c r="X48" s="3"/>
      <c r="Y48" s="3"/>
    </row>
    <row r="49" spans="2:25" x14ac:dyDescent="0.35">
      <c r="B49"/>
    </row>
    <row r="50" spans="2:25" x14ac:dyDescent="0.35">
      <c r="B50" s="27" t="s">
        <v>101</v>
      </c>
      <c r="C50" s="28"/>
      <c r="D50" s="28"/>
      <c r="E50" s="29"/>
      <c r="F50" s="29">
        <f>IFERROR(AVERAGEIFS(F20:F44,$E$20:$E$44,1),"")</f>
        <v>20</v>
      </c>
      <c r="G50" s="29" t="str">
        <f t="shared" ref="G50:Y50" si="2">IFERROR(AVERAGEIFS(G20:G44,$E$20:$E$44,1),"")</f>
        <v/>
      </c>
      <c r="H50" s="29" t="str">
        <f t="shared" si="2"/>
        <v/>
      </c>
      <c r="I50" s="29" t="str">
        <f t="shared" si="2"/>
        <v/>
      </c>
      <c r="J50" s="29" t="str">
        <f t="shared" si="2"/>
        <v/>
      </c>
      <c r="K50" s="29" t="str">
        <f t="shared" si="2"/>
        <v/>
      </c>
      <c r="L50" s="29" t="str">
        <f t="shared" si="2"/>
        <v/>
      </c>
      <c r="M50" s="29" t="str">
        <f t="shared" si="2"/>
        <v/>
      </c>
      <c r="N50" s="29" t="str">
        <f t="shared" si="2"/>
        <v/>
      </c>
      <c r="O50" s="29" t="str">
        <f t="shared" si="2"/>
        <v/>
      </c>
      <c r="P50" s="29" t="str">
        <f t="shared" si="2"/>
        <v/>
      </c>
      <c r="Q50" s="29" t="str">
        <f t="shared" si="2"/>
        <v/>
      </c>
      <c r="R50" s="29" t="str">
        <f t="shared" si="2"/>
        <v/>
      </c>
      <c r="S50" s="29" t="str">
        <f t="shared" si="2"/>
        <v/>
      </c>
      <c r="T50" s="29" t="str">
        <f t="shared" si="2"/>
        <v/>
      </c>
      <c r="U50" s="29" t="str">
        <f t="shared" si="2"/>
        <v/>
      </c>
      <c r="V50" s="29" t="str">
        <f t="shared" si="2"/>
        <v/>
      </c>
      <c r="W50" s="29" t="str">
        <f t="shared" si="2"/>
        <v/>
      </c>
      <c r="X50" s="29" t="str">
        <f t="shared" si="2"/>
        <v/>
      </c>
      <c r="Y50" s="29" t="str">
        <f t="shared" si="2"/>
        <v/>
      </c>
    </row>
    <row r="51" spans="2:25" x14ac:dyDescent="0.35">
      <c r="B51" s="30" t="s">
        <v>102</v>
      </c>
      <c r="C51" s="31"/>
      <c r="D51" s="31"/>
      <c r="E51" s="32"/>
      <c r="F51" s="32" t="str">
        <f>IFERROR(AVERAGEIFS(F20:F44,$E$20:$E$44,2),"")</f>
        <v/>
      </c>
      <c r="G51" s="32" t="str">
        <f t="shared" ref="G51:Y51" si="3">IFERROR(AVERAGEIFS(G20:G44,$E$20:$E$44,2),"")</f>
        <v/>
      </c>
      <c r="H51" s="32" t="str">
        <f t="shared" si="3"/>
        <v/>
      </c>
      <c r="I51" s="32" t="str">
        <f t="shared" si="3"/>
        <v/>
      </c>
      <c r="J51" s="32" t="str">
        <f t="shared" si="3"/>
        <v/>
      </c>
      <c r="K51" s="32" t="str">
        <f t="shared" si="3"/>
        <v/>
      </c>
      <c r="L51" s="32" t="str">
        <f t="shared" si="3"/>
        <v/>
      </c>
      <c r="M51" s="32" t="str">
        <f t="shared" si="3"/>
        <v/>
      </c>
      <c r="N51" s="32" t="str">
        <f t="shared" si="3"/>
        <v/>
      </c>
      <c r="O51" s="32" t="str">
        <f t="shared" si="3"/>
        <v/>
      </c>
      <c r="P51" s="32" t="str">
        <f t="shared" si="3"/>
        <v/>
      </c>
      <c r="Q51" s="32" t="str">
        <f t="shared" si="3"/>
        <v/>
      </c>
      <c r="R51" s="32" t="str">
        <f t="shared" si="3"/>
        <v/>
      </c>
      <c r="S51" s="32" t="str">
        <f t="shared" si="3"/>
        <v/>
      </c>
      <c r="T51" s="32" t="str">
        <f t="shared" si="3"/>
        <v/>
      </c>
      <c r="U51" s="32" t="str">
        <f t="shared" si="3"/>
        <v/>
      </c>
      <c r="V51" s="32" t="str">
        <f t="shared" si="3"/>
        <v/>
      </c>
      <c r="W51" s="32" t="str">
        <f t="shared" si="3"/>
        <v/>
      </c>
      <c r="X51" s="32" t="str">
        <f t="shared" si="3"/>
        <v/>
      </c>
      <c r="Y51" s="32" t="str">
        <f t="shared" si="3"/>
        <v/>
      </c>
    </row>
    <row r="52" spans="2:25" ht="15" thickBot="1" x14ac:dyDescent="0.4">
      <c r="B52" s="33" t="s">
        <v>103</v>
      </c>
      <c r="C52" s="34"/>
      <c r="D52" s="34"/>
      <c r="E52" s="35"/>
      <c r="F52" s="35" t="str">
        <f>IFERROR(AVERAGEIFS(F20:F44,$E$20:$E$44,3),"")</f>
        <v/>
      </c>
      <c r="G52" s="35" t="str">
        <f t="shared" ref="G52:Y52" si="4">IFERROR(AVERAGEIFS(G20:G44,$E$20:$E$44,3),"")</f>
        <v/>
      </c>
      <c r="H52" s="35" t="str">
        <f t="shared" si="4"/>
        <v/>
      </c>
      <c r="I52" s="35" t="str">
        <f t="shared" si="4"/>
        <v/>
      </c>
      <c r="J52" s="35" t="str">
        <f t="shared" si="4"/>
        <v/>
      </c>
      <c r="K52" s="35" t="str">
        <f t="shared" si="4"/>
        <v/>
      </c>
      <c r="L52" s="35" t="str">
        <f t="shared" si="4"/>
        <v/>
      </c>
      <c r="M52" s="35" t="str">
        <f t="shared" si="4"/>
        <v/>
      </c>
      <c r="N52" s="35" t="str">
        <f t="shared" si="4"/>
        <v/>
      </c>
      <c r="O52" s="35" t="str">
        <f t="shared" si="4"/>
        <v/>
      </c>
      <c r="P52" s="35" t="str">
        <f t="shared" si="4"/>
        <v/>
      </c>
      <c r="Q52" s="35" t="str">
        <f t="shared" si="4"/>
        <v/>
      </c>
      <c r="R52" s="35" t="str">
        <f t="shared" si="4"/>
        <v/>
      </c>
      <c r="S52" s="35" t="str">
        <f t="shared" si="4"/>
        <v/>
      </c>
      <c r="T52" s="35" t="str">
        <f t="shared" si="4"/>
        <v/>
      </c>
      <c r="U52" s="35" t="str">
        <f t="shared" si="4"/>
        <v/>
      </c>
      <c r="V52" s="35" t="str">
        <f t="shared" si="4"/>
        <v/>
      </c>
      <c r="W52" s="35" t="str">
        <f t="shared" si="4"/>
        <v/>
      </c>
      <c r="X52" s="35" t="str">
        <f t="shared" si="4"/>
        <v/>
      </c>
      <c r="Y52" s="35" t="str">
        <f t="shared" si="4"/>
        <v/>
      </c>
    </row>
    <row r="53" spans="2:25" x14ac:dyDescent="0.35">
      <c r="B53"/>
      <c r="E53" s="36"/>
      <c r="F53" s="36"/>
      <c r="G53" s="36"/>
      <c r="H53" s="36"/>
      <c r="I53" s="36"/>
      <c r="J53" s="36"/>
      <c r="K53" s="36"/>
      <c r="L53" s="36"/>
      <c r="M53" s="36"/>
      <c r="N53" s="36"/>
      <c r="O53" s="36"/>
      <c r="P53" s="36"/>
      <c r="Q53" s="36"/>
      <c r="R53" s="36"/>
      <c r="S53" s="36"/>
      <c r="T53" s="36"/>
      <c r="U53" s="36"/>
      <c r="V53" s="36"/>
      <c r="W53" s="36"/>
      <c r="X53" s="36"/>
      <c r="Y53" s="36"/>
    </row>
    <row r="54" spans="2:25" hidden="1" x14ac:dyDescent="0.35">
      <c r="B54" s="27" t="s">
        <v>104</v>
      </c>
      <c r="C54" s="28"/>
      <c r="D54" s="28"/>
      <c r="E54" s="29" t="str">
        <f>IFERROR(E47/E50*100,"")</f>
        <v/>
      </c>
      <c r="F54" s="29">
        <f t="shared" ref="F54:Y54" si="5">IFERROR(F47/F50*100,"")</f>
        <v>0</v>
      </c>
      <c r="G54" s="29" t="str">
        <f t="shared" si="5"/>
        <v/>
      </c>
      <c r="H54" s="29" t="str">
        <f t="shared" si="5"/>
        <v/>
      </c>
      <c r="I54" s="29" t="str">
        <f t="shared" si="5"/>
        <v/>
      </c>
      <c r="J54" s="29" t="str">
        <f t="shared" si="5"/>
        <v/>
      </c>
      <c r="K54" s="29" t="str">
        <f t="shared" si="5"/>
        <v/>
      </c>
      <c r="L54" s="29" t="str">
        <f t="shared" si="5"/>
        <v/>
      </c>
      <c r="M54" s="29" t="str">
        <f t="shared" si="5"/>
        <v/>
      </c>
      <c r="N54" s="29" t="str">
        <f t="shared" si="5"/>
        <v/>
      </c>
      <c r="O54" s="29" t="str">
        <f t="shared" si="5"/>
        <v/>
      </c>
      <c r="P54" s="29" t="str">
        <f t="shared" si="5"/>
        <v/>
      </c>
      <c r="Q54" s="29" t="str">
        <f t="shared" si="5"/>
        <v/>
      </c>
      <c r="R54" s="29" t="str">
        <f t="shared" si="5"/>
        <v/>
      </c>
      <c r="S54" s="29" t="str">
        <f t="shared" si="5"/>
        <v/>
      </c>
      <c r="T54" s="29" t="str">
        <f t="shared" si="5"/>
        <v/>
      </c>
      <c r="U54" s="29" t="str">
        <f t="shared" si="5"/>
        <v/>
      </c>
      <c r="V54" s="29" t="str">
        <f t="shared" si="5"/>
        <v/>
      </c>
      <c r="W54" s="29" t="str">
        <f t="shared" si="5"/>
        <v/>
      </c>
      <c r="X54" s="29" t="str">
        <f t="shared" si="5"/>
        <v/>
      </c>
      <c r="Y54" s="29" t="str">
        <f t="shared" si="5"/>
        <v/>
      </c>
    </row>
    <row r="55" spans="2:25" hidden="1" x14ac:dyDescent="0.35">
      <c r="B55" s="30" t="s">
        <v>105</v>
      </c>
      <c r="C55" s="31"/>
      <c r="D55" s="31"/>
      <c r="E55" s="32" t="str">
        <f>IFERROR(E47/E51*100,"")</f>
        <v/>
      </c>
      <c r="F55" s="32" t="str">
        <f t="shared" ref="F55:Y55" si="6">IFERROR(F47/F51*100,"")</f>
        <v/>
      </c>
      <c r="G55" s="32" t="str">
        <f t="shared" si="6"/>
        <v/>
      </c>
      <c r="H55" s="32" t="str">
        <f t="shared" si="6"/>
        <v/>
      </c>
      <c r="I55" s="32" t="str">
        <f t="shared" si="6"/>
        <v/>
      </c>
      <c r="J55" s="32" t="str">
        <f t="shared" si="6"/>
        <v/>
      </c>
      <c r="K55" s="32" t="str">
        <f t="shared" si="6"/>
        <v/>
      </c>
      <c r="L55" s="32" t="str">
        <f t="shared" si="6"/>
        <v/>
      </c>
      <c r="M55" s="32" t="str">
        <f t="shared" si="6"/>
        <v/>
      </c>
      <c r="N55" s="32" t="str">
        <f t="shared" si="6"/>
        <v/>
      </c>
      <c r="O55" s="32" t="str">
        <f t="shared" si="6"/>
        <v/>
      </c>
      <c r="P55" s="32" t="str">
        <f t="shared" si="6"/>
        <v/>
      </c>
      <c r="Q55" s="32" t="str">
        <f t="shared" si="6"/>
        <v/>
      </c>
      <c r="R55" s="32" t="str">
        <f t="shared" si="6"/>
        <v/>
      </c>
      <c r="S55" s="32" t="str">
        <f t="shared" si="6"/>
        <v/>
      </c>
      <c r="T55" s="32" t="str">
        <f t="shared" si="6"/>
        <v/>
      </c>
      <c r="U55" s="32" t="str">
        <f t="shared" si="6"/>
        <v/>
      </c>
      <c r="V55" s="32" t="str">
        <f t="shared" si="6"/>
        <v/>
      </c>
      <c r="W55" s="32" t="str">
        <f t="shared" si="6"/>
        <v/>
      </c>
      <c r="X55" s="32" t="str">
        <f t="shared" si="6"/>
        <v/>
      </c>
      <c r="Y55" s="32" t="str">
        <f t="shared" si="6"/>
        <v/>
      </c>
    </row>
    <row r="56" spans="2:25" ht="15" hidden="1" thickBot="1" x14ac:dyDescent="0.4">
      <c r="B56" s="33" t="s">
        <v>106</v>
      </c>
      <c r="C56" s="34"/>
      <c r="D56" s="34"/>
      <c r="E56" s="35" t="str">
        <f>IFERROR(E47/E52*100,"")</f>
        <v/>
      </c>
      <c r="F56" s="35" t="str">
        <f t="shared" ref="F56:Y56" si="7">IFERROR(F47/F52*100,"")</f>
        <v/>
      </c>
      <c r="G56" s="35" t="str">
        <f t="shared" si="7"/>
        <v/>
      </c>
      <c r="H56" s="35" t="str">
        <f t="shared" si="7"/>
        <v/>
      </c>
      <c r="I56" s="35" t="str">
        <f t="shared" si="7"/>
        <v/>
      </c>
      <c r="J56" s="35" t="str">
        <f t="shared" si="7"/>
        <v/>
      </c>
      <c r="K56" s="35" t="str">
        <f t="shared" si="7"/>
        <v/>
      </c>
      <c r="L56" s="35" t="str">
        <f t="shared" si="7"/>
        <v/>
      </c>
      <c r="M56" s="35" t="str">
        <f t="shared" si="7"/>
        <v/>
      </c>
      <c r="N56" s="35" t="str">
        <f t="shared" si="7"/>
        <v/>
      </c>
      <c r="O56" s="35" t="str">
        <f t="shared" si="7"/>
        <v/>
      </c>
      <c r="P56" s="35" t="str">
        <f t="shared" si="7"/>
        <v/>
      </c>
      <c r="Q56" s="35" t="str">
        <f t="shared" si="7"/>
        <v/>
      </c>
      <c r="R56" s="35" t="str">
        <f t="shared" si="7"/>
        <v/>
      </c>
      <c r="S56" s="35" t="str">
        <f t="shared" si="7"/>
        <v/>
      </c>
      <c r="T56" s="35" t="str">
        <f t="shared" si="7"/>
        <v/>
      </c>
      <c r="U56" s="35" t="str">
        <f t="shared" si="7"/>
        <v/>
      </c>
      <c r="V56" s="35" t="str">
        <f t="shared" si="7"/>
        <v/>
      </c>
      <c r="W56" s="35" t="str">
        <f t="shared" si="7"/>
        <v/>
      </c>
      <c r="X56" s="35" t="str">
        <f t="shared" si="7"/>
        <v/>
      </c>
      <c r="Y56" s="35" t="str">
        <f t="shared" si="7"/>
        <v/>
      </c>
    </row>
    <row r="57" spans="2:25" hidden="1" x14ac:dyDescent="0.35">
      <c r="B57"/>
    </row>
    <row r="58" spans="2:25" ht="31" x14ac:dyDescent="0.7">
      <c r="B58" s="37" t="s">
        <v>107</v>
      </c>
    </row>
    <row r="59" spans="2:25" x14ac:dyDescent="0.35">
      <c r="B59"/>
    </row>
    <row r="60" spans="2:25" ht="16.5" customHeight="1" x14ac:dyDescent="0.35">
      <c r="B60" s="105" t="s">
        <v>108</v>
      </c>
      <c r="C60" s="105"/>
      <c r="D60" s="105"/>
      <c r="E60" s="105"/>
      <c r="F60" s="105"/>
      <c r="G60" s="105"/>
      <c r="H60" s="105"/>
      <c r="I60" s="105"/>
      <c r="J60" s="105"/>
    </row>
    <row r="61" spans="2:25" ht="16.5" x14ac:dyDescent="0.35">
      <c r="B61" s="106" t="s">
        <v>109</v>
      </c>
      <c r="C61" s="106"/>
      <c r="D61" s="106"/>
      <c r="E61" s="106"/>
      <c r="F61" s="106"/>
      <c r="G61" s="106"/>
      <c r="H61" s="106"/>
      <c r="I61" s="106"/>
      <c r="J61" s="106"/>
    </row>
    <row r="62" spans="2:25" ht="16.5" x14ac:dyDescent="0.35">
      <c r="B62" s="106" t="s">
        <v>110</v>
      </c>
      <c r="C62" s="106"/>
      <c r="D62" s="106"/>
      <c r="E62" s="106"/>
      <c r="F62" s="106"/>
      <c r="G62" s="106"/>
      <c r="H62" s="106"/>
      <c r="I62" s="106"/>
      <c r="J62" s="106"/>
    </row>
    <row r="63" spans="2:25" ht="16.5" x14ac:dyDescent="0.35">
      <c r="B63" s="106" t="s">
        <v>111</v>
      </c>
      <c r="C63" s="106"/>
      <c r="D63" s="106"/>
      <c r="E63" s="106"/>
      <c r="F63" s="106"/>
      <c r="G63" s="106"/>
      <c r="H63" s="106"/>
      <c r="I63" s="106"/>
      <c r="J63" s="106"/>
    </row>
    <row r="64" spans="2:25" x14ac:dyDescent="0.35">
      <c r="B64"/>
    </row>
    <row r="65" spans="2:10" ht="16.5" customHeight="1" x14ac:dyDescent="0.35">
      <c r="B65" s="105" t="s">
        <v>112</v>
      </c>
      <c r="C65" s="105"/>
      <c r="D65" s="105"/>
      <c r="E65" s="105"/>
      <c r="F65" s="105"/>
      <c r="G65" s="105"/>
      <c r="H65" s="105"/>
      <c r="I65" s="105"/>
      <c r="J65" s="105"/>
    </row>
    <row r="66" spans="2:10" ht="16.5" customHeight="1" x14ac:dyDescent="0.35">
      <c r="B66" s="106" t="s">
        <v>113</v>
      </c>
      <c r="C66" s="106"/>
      <c r="D66" s="106"/>
      <c r="E66" s="106"/>
      <c r="F66" s="106"/>
      <c r="G66" s="106"/>
      <c r="H66" s="106"/>
      <c r="I66" s="106"/>
      <c r="J66" s="106"/>
    </row>
    <row r="67" spans="2:10" ht="16.5" customHeight="1" x14ac:dyDescent="0.35">
      <c r="B67" s="106" t="s">
        <v>114</v>
      </c>
      <c r="C67" s="106"/>
      <c r="D67" s="106"/>
      <c r="E67" s="106"/>
      <c r="F67" s="106"/>
      <c r="G67" s="106"/>
      <c r="H67" s="106"/>
      <c r="I67" s="106"/>
      <c r="J67" s="106"/>
    </row>
    <row r="68" spans="2:10" ht="16.5" customHeight="1" x14ac:dyDescent="0.35">
      <c r="B68" s="106" t="s">
        <v>115</v>
      </c>
      <c r="C68" s="106"/>
      <c r="D68" s="106"/>
      <c r="E68" s="106"/>
      <c r="F68" s="106"/>
      <c r="G68" s="106"/>
      <c r="H68" s="106"/>
      <c r="I68" s="106"/>
      <c r="J68" s="106"/>
    </row>
    <row r="69" spans="2:10" x14ac:dyDescent="0.35">
      <c r="B69" s="106"/>
      <c r="C69" s="106"/>
      <c r="D69" s="106"/>
      <c r="E69" s="106"/>
      <c r="F69" s="106"/>
      <c r="G69" s="106"/>
      <c r="H69" s="106"/>
      <c r="I69" s="106"/>
      <c r="J69" s="106"/>
    </row>
    <row r="70" spans="2:10" x14ac:dyDescent="0.35">
      <c r="B70" s="106"/>
      <c r="C70" s="106"/>
      <c r="D70" s="106"/>
      <c r="E70" s="106"/>
      <c r="F70" s="106"/>
      <c r="G70" s="106"/>
      <c r="H70" s="106"/>
      <c r="I70" s="106"/>
      <c r="J70" s="106"/>
    </row>
  </sheetData>
  <mergeCells count="10">
    <mergeCell ref="B65:J65"/>
    <mergeCell ref="B66:J66"/>
    <mergeCell ref="B67:J67"/>
    <mergeCell ref="B68:J70"/>
    <mergeCell ref="B7:S7"/>
    <mergeCell ref="B17:J17"/>
    <mergeCell ref="B60:J60"/>
    <mergeCell ref="B61:J61"/>
    <mergeCell ref="B62:J62"/>
    <mergeCell ref="B63:J63"/>
  </mergeCells>
  <conditionalFormatting sqref="E20:E42">
    <cfRule type="cellIs" dxfId="2" priority="1" operator="equal">
      <formula>3</formula>
    </cfRule>
    <cfRule type="cellIs" dxfId="1" priority="2" operator="equal">
      <formula>2</formula>
    </cfRule>
    <cfRule type="cellIs" dxfId="0" priority="3" operator="equal">
      <formula>1</formula>
    </cfRule>
  </conditionalFormatting>
  <dataValidations count="2">
    <dataValidation type="list" allowBlank="1" showInputMessage="1" showErrorMessage="1" sqref="E20:E42" xr:uid="{DDF61B20-82BA-47C9-BCAD-577D81CD34CA}">
      <formula1>"1,2,3"</formula1>
    </dataValidation>
    <dataValidation type="list" allowBlank="1" showInputMessage="1" showErrorMessage="1" sqref="F42:I42 D20:D42" xr:uid="{EEE7844B-F98C-440E-BA5C-48693651A04D}">
      <formula1>$B$9:$B$14</formula1>
    </dataValidation>
  </dataValidation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74254-B85D-4FA4-8516-C71BD167B711}">
  <sheetPr>
    <tabColor theme="7" tint="0.59999389629810485"/>
  </sheetPr>
  <dimension ref="B1:G22"/>
  <sheetViews>
    <sheetView showGridLines="0" topLeftCell="A11" zoomScale="175" zoomScaleNormal="175" workbookViewId="0">
      <selection activeCell="C4" sqref="C4:C10"/>
    </sheetView>
  </sheetViews>
  <sheetFormatPr defaultRowHeight="14.5" x14ac:dyDescent="0.35"/>
  <cols>
    <col min="2" max="2" width="14.54296875" customWidth="1"/>
    <col min="3" max="3" width="27.1796875" style="1" customWidth="1"/>
    <col min="4" max="4" width="16.54296875" style="1" customWidth="1"/>
    <col min="5" max="5" width="21.453125" style="1" customWidth="1"/>
    <col min="6" max="6" width="24" style="1" customWidth="1"/>
    <col min="7" max="7" width="20" customWidth="1"/>
  </cols>
  <sheetData>
    <row r="1" spans="2:7" ht="21" x14ac:dyDescent="0.5">
      <c r="B1" s="87" t="s">
        <v>132</v>
      </c>
      <c r="C1" s="89"/>
      <c r="D1" s="89"/>
      <c r="E1" s="89"/>
      <c r="F1" s="89"/>
      <c r="G1" s="88"/>
    </row>
    <row r="3" spans="2:7" x14ac:dyDescent="0.35">
      <c r="B3" s="75" t="s">
        <v>116</v>
      </c>
      <c r="C3" s="43" t="s">
        <v>117</v>
      </c>
      <c r="D3" s="43" t="s">
        <v>183</v>
      </c>
      <c r="E3" s="43" t="s">
        <v>184</v>
      </c>
      <c r="F3" s="43" t="s">
        <v>185</v>
      </c>
      <c r="G3" s="43" t="s">
        <v>118</v>
      </c>
    </row>
    <row r="4" spans="2:7" x14ac:dyDescent="0.35">
      <c r="C4" s="39"/>
      <c r="D4" s="39"/>
      <c r="E4" s="39"/>
      <c r="F4" s="39"/>
      <c r="G4" s="38"/>
    </row>
    <row r="5" spans="2:7" x14ac:dyDescent="0.35">
      <c r="C5" s="39"/>
      <c r="D5" s="39"/>
      <c r="E5" s="39"/>
      <c r="F5" s="39"/>
      <c r="G5" s="38"/>
    </row>
    <row r="6" spans="2:7" x14ac:dyDescent="0.35">
      <c r="C6" s="39"/>
      <c r="D6" s="39"/>
      <c r="F6" s="39"/>
      <c r="G6" s="38"/>
    </row>
    <row r="7" spans="2:7" x14ac:dyDescent="0.35">
      <c r="C7" s="39"/>
      <c r="D7" s="39"/>
      <c r="E7" s="39"/>
      <c r="F7" s="39"/>
      <c r="G7" s="38"/>
    </row>
    <row r="8" spans="2:7" x14ac:dyDescent="0.35">
      <c r="C8" s="39"/>
      <c r="D8" s="39"/>
      <c r="E8" s="39"/>
      <c r="F8" s="39"/>
      <c r="G8" s="38"/>
    </row>
    <row r="9" spans="2:7" x14ac:dyDescent="0.35">
      <c r="C9" s="39" t="s">
        <v>0</v>
      </c>
      <c r="D9" s="39"/>
      <c r="E9" s="39"/>
      <c r="F9" s="39"/>
      <c r="G9" s="38"/>
    </row>
    <row r="10" spans="2:7" x14ac:dyDescent="0.35">
      <c r="C10" s="39"/>
      <c r="D10" s="39"/>
      <c r="E10" s="39"/>
      <c r="F10" s="39"/>
      <c r="G10" s="38"/>
    </row>
    <row r="11" spans="2:7" x14ac:dyDescent="0.35">
      <c r="C11" s="77" t="s">
        <v>99</v>
      </c>
      <c r="D11" s="78">
        <f t="shared" ref="D11:F11" si="0">SUM(D4:D10)</f>
        <v>0</v>
      </c>
      <c r="E11" s="78">
        <f t="shared" si="0"/>
        <v>0</v>
      </c>
      <c r="F11" s="78">
        <f t="shared" si="0"/>
        <v>0</v>
      </c>
      <c r="G11" s="78">
        <f>SUM(G4:G10)</f>
        <v>0</v>
      </c>
    </row>
    <row r="14" spans="2:7" x14ac:dyDescent="0.35">
      <c r="B14" s="75" t="s">
        <v>119</v>
      </c>
      <c r="C14" s="43" t="s">
        <v>117</v>
      </c>
      <c r="D14" s="43" t="s">
        <v>183</v>
      </c>
      <c r="E14" s="43" t="s">
        <v>184</v>
      </c>
      <c r="F14" s="43" t="s">
        <v>185</v>
      </c>
      <c r="G14" s="43" t="s">
        <v>118</v>
      </c>
    </row>
    <row r="15" spans="2:7" x14ac:dyDescent="0.35">
      <c r="C15" s="46" t="s">
        <v>166</v>
      </c>
      <c r="D15" s="46"/>
      <c r="E15" s="46"/>
      <c r="F15" s="46"/>
      <c r="G15" s="76"/>
    </row>
    <row r="16" spans="2:7" x14ac:dyDescent="0.35">
      <c r="C16" s="46" t="s">
        <v>167</v>
      </c>
      <c r="D16" s="46"/>
      <c r="E16" s="46"/>
      <c r="F16" s="46"/>
      <c r="G16" s="76"/>
    </row>
    <row r="17" spans="3:7" x14ac:dyDescent="0.35">
      <c r="C17" s="46" t="s">
        <v>120</v>
      </c>
      <c r="D17" s="46"/>
      <c r="E17" s="47"/>
      <c r="F17" s="46"/>
      <c r="G17" s="76"/>
    </row>
    <row r="18" spans="3:7" x14ac:dyDescent="0.35">
      <c r="C18" s="46" t="s">
        <v>168</v>
      </c>
      <c r="D18" s="46"/>
      <c r="E18" s="46"/>
      <c r="F18" s="46"/>
      <c r="G18" s="76"/>
    </row>
    <row r="19" spans="3:7" x14ac:dyDescent="0.35">
      <c r="C19" s="39"/>
      <c r="D19" s="39"/>
      <c r="E19" s="39"/>
      <c r="F19" s="39"/>
      <c r="G19" s="38"/>
    </row>
    <row r="20" spans="3:7" x14ac:dyDescent="0.35">
      <c r="C20" s="39" t="s">
        <v>0</v>
      </c>
      <c r="D20" s="39"/>
      <c r="E20" s="39"/>
      <c r="F20" s="39"/>
      <c r="G20" s="38"/>
    </row>
    <row r="21" spans="3:7" x14ac:dyDescent="0.35">
      <c r="C21" s="39"/>
      <c r="D21" s="39"/>
      <c r="E21" s="39"/>
      <c r="F21" s="39"/>
      <c r="G21" s="38"/>
    </row>
    <row r="22" spans="3:7" x14ac:dyDescent="0.35">
      <c r="C22" s="77" t="s">
        <v>99</v>
      </c>
      <c r="D22" s="78">
        <f t="shared" ref="D22" si="1">SUM(D15:D21)</f>
        <v>0</v>
      </c>
      <c r="E22" s="78">
        <f t="shared" ref="E22" si="2">SUM(E15:E21)</f>
        <v>0</v>
      </c>
      <c r="F22" s="78">
        <f t="shared" ref="F22" si="3">SUM(F15:F21)</f>
        <v>0</v>
      </c>
      <c r="G22" s="78">
        <f>SUM(G15:G21)</f>
        <v>0</v>
      </c>
    </row>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FA9D7-367E-485D-A6D5-EB7DD7DECB90}">
  <sheetPr>
    <tabColor theme="8" tint="0.59999389629810485"/>
  </sheetPr>
  <dimension ref="B1:D19"/>
  <sheetViews>
    <sheetView showGridLines="0" zoomScale="235" zoomScaleNormal="235" workbookViewId="0">
      <selection activeCell="B4" sqref="B4:D12"/>
    </sheetView>
  </sheetViews>
  <sheetFormatPr defaultRowHeight="14.5" x14ac:dyDescent="0.35"/>
  <cols>
    <col min="1" max="1" width="3.81640625" customWidth="1"/>
    <col min="2" max="2" width="24.26953125" customWidth="1"/>
    <col min="3" max="3" width="24.1796875" customWidth="1"/>
    <col min="4" max="4" width="26.453125" customWidth="1"/>
  </cols>
  <sheetData>
    <row r="1" spans="2:4" x14ac:dyDescent="0.35">
      <c r="B1" s="90" t="s">
        <v>133</v>
      </c>
      <c r="C1" s="90"/>
      <c r="D1" s="90"/>
    </row>
    <row r="3" spans="2:4" x14ac:dyDescent="0.35">
      <c r="B3" s="44" t="s">
        <v>181</v>
      </c>
      <c r="C3" s="44" t="s">
        <v>121</v>
      </c>
      <c r="D3" s="44" t="s">
        <v>182</v>
      </c>
    </row>
    <row r="4" spans="2:4" x14ac:dyDescent="0.35">
      <c r="B4" s="38"/>
      <c r="C4" s="38"/>
      <c r="D4" s="38"/>
    </row>
    <row r="5" spans="2:4" x14ac:dyDescent="0.35">
      <c r="B5" s="38"/>
      <c r="C5" s="38"/>
      <c r="D5" s="38"/>
    </row>
    <row r="6" spans="2:4" x14ac:dyDescent="0.35">
      <c r="B6" s="38"/>
      <c r="C6" s="38"/>
      <c r="D6" s="38"/>
    </row>
    <row r="7" spans="2:4" x14ac:dyDescent="0.35">
      <c r="B7" s="38"/>
      <c r="C7" s="38"/>
      <c r="D7" s="38"/>
    </row>
    <row r="8" spans="2:4" x14ac:dyDescent="0.35">
      <c r="B8" s="38"/>
      <c r="C8" s="38"/>
      <c r="D8" s="38"/>
    </row>
    <row r="9" spans="2:4" x14ac:dyDescent="0.35">
      <c r="B9" s="38"/>
      <c r="C9" s="38"/>
      <c r="D9" s="38"/>
    </row>
    <row r="10" spans="2:4" x14ac:dyDescent="0.35">
      <c r="B10" s="38"/>
      <c r="C10" s="38"/>
      <c r="D10" s="38"/>
    </row>
    <row r="11" spans="2:4" x14ac:dyDescent="0.35">
      <c r="B11" s="38"/>
      <c r="C11" s="38"/>
      <c r="D11" s="38"/>
    </row>
    <row r="12" spans="2:4" x14ac:dyDescent="0.35">
      <c r="B12" s="38"/>
      <c r="C12" s="38"/>
      <c r="D12" s="38"/>
    </row>
    <row r="13" spans="2:4" x14ac:dyDescent="0.35">
      <c r="B13" s="38"/>
      <c r="C13" s="38"/>
      <c r="D13" s="38"/>
    </row>
    <row r="14" spans="2:4" x14ac:dyDescent="0.35">
      <c r="B14" s="38"/>
      <c r="C14" s="38"/>
      <c r="D14" s="38"/>
    </row>
    <row r="15" spans="2:4" x14ac:dyDescent="0.35">
      <c r="B15" s="38"/>
      <c r="C15" s="38"/>
      <c r="D15" s="38"/>
    </row>
    <row r="16" spans="2:4" x14ac:dyDescent="0.35">
      <c r="B16" s="38"/>
      <c r="C16" s="38"/>
      <c r="D16" s="38"/>
    </row>
    <row r="17" spans="2:4" x14ac:dyDescent="0.35">
      <c r="B17" s="38"/>
      <c r="C17" s="38"/>
      <c r="D17" s="38"/>
    </row>
    <row r="18" spans="2:4" x14ac:dyDescent="0.35">
      <c r="B18" s="38"/>
      <c r="C18" s="38"/>
      <c r="D18" s="38"/>
    </row>
    <row r="19" spans="2:4" x14ac:dyDescent="0.35">
      <c r="B19" s="38" t="s">
        <v>99</v>
      </c>
      <c r="C19" s="38"/>
      <c r="D19" s="38">
        <f>SUM(D4:D18)</f>
        <v>0</v>
      </c>
    </row>
  </sheetData>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FB84F-1235-4D97-89AE-61241633EB35}">
  <sheetPr>
    <tabColor theme="9" tint="0.59999389629810485"/>
  </sheetPr>
  <dimension ref="B1:C15"/>
  <sheetViews>
    <sheetView showGridLines="0" topLeftCell="A2" zoomScale="220" zoomScaleNormal="220" workbookViewId="0">
      <selection activeCell="C5" sqref="C5:C15"/>
    </sheetView>
  </sheetViews>
  <sheetFormatPr defaultRowHeight="14.5" x14ac:dyDescent="0.35"/>
  <cols>
    <col min="1" max="1" width="4.453125" customWidth="1"/>
    <col min="2" max="2" width="48.453125" customWidth="1"/>
    <col min="3" max="3" width="32.1796875" bestFit="1" customWidth="1"/>
  </cols>
  <sheetData>
    <row r="1" spans="2:3" x14ac:dyDescent="0.35">
      <c r="B1" s="91" t="s">
        <v>143</v>
      </c>
      <c r="C1" s="92"/>
    </row>
    <row r="3" spans="2:3" ht="18.5" x14ac:dyDescent="0.45">
      <c r="B3" s="48" t="s">
        <v>122</v>
      </c>
      <c r="C3" s="48"/>
    </row>
    <row r="5" spans="2:3" x14ac:dyDescent="0.35">
      <c r="B5" s="49" t="s">
        <v>123</v>
      </c>
      <c r="C5" s="73" t="str">
        <f>'Business Proposal'!D5</f>
        <v>Ultrasound</v>
      </c>
    </row>
    <row r="6" spans="2:3" x14ac:dyDescent="0.35">
      <c r="B6" s="62" t="s">
        <v>124</v>
      </c>
      <c r="C6" s="73">
        <f>'Business Proposal'!D32</f>
        <v>0</v>
      </c>
    </row>
    <row r="7" spans="2:3" x14ac:dyDescent="0.35">
      <c r="C7" s="72"/>
    </row>
    <row r="8" spans="2:3" x14ac:dyDescent="0.35">
      <c r="B8" s="49" t="s">
        <v>125</v>
      </c>
      <c r="C8" s="73">
        <f>Finance!D8</f>
        <v>17000</v>
      </c>
    </row>
    <row r="9" spans="2:3" x14ac:dyDescent="0.35">
      <c r="B9" s="49" t="s">
        <v>126</v>
      </c>
      <c r="C9" s="73">
        <f>'Business Proposal'!D33</f>
        <v>0</v>
      </c>
    </row>
    <row r="10" spans="2:3" x14ac:dyDescent="0.35">
      <c r="B10" s="49" t="s">
        <v>127</v>
      </c>
      <c r="C10" s="73">
        <f>Finance!E29</f>
        <v>8400</v>
      </c>
    </row>
    <row r="11" spans="2:3" x14ac:dyDescent="0.35">
      <c r="B11" s="49" t="s">
        <v>128</v>
      </c>
      <c r="C11" s="73">
        <f>Finance!E24</f>
        <v>0</v>
      </c>
    </row>
    <row r="12" spans="2:3" x14ac:dyDescent="0.35">
      <c r="C12" s="72"/>
    </row>
    <row r="13" spans="2:3" x14ac:dyDescent="0.35">
      <c r="B13" s="49" t="s">
        <v>129</v>
      </c>
      <c r="C13" s="73">
        <f>Finance!E31</f>
        <v>8400</v>
      </c>
    </row>
    <row r="14" spans="2:3" x14ac:dyDescent="0.35">
      <c r="B14" s="49" t="s">
        <v>130</v>
      </c>
      <c r="C14" s="74">
        <f>Finance!D33</f>
        <v>24.285714285714285</v>
      </c>
    </row>
    <row r="15" spans="2:3" x14ac:dyDescent="0.35">
      <c r="B15" s="49" t="s">
        <v>131</v>
      </c>
      <c r="C15" s="74">
        <f>Finance!D34</f>
        <v>2.0238095238095237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1bf9ce3-ff82-46ca-aa9a-c949b182008c" xsi:nil="true"/>
    <lcf76f155ced4ddcb4097134ff3c332f xmlns="09deb967-55e2-4bec-98f3-e7262e09142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1ECF4DCF403E9458098B85C9E68FEBF" ma:contentTypeVersion="12" ma:contentTypeDescription="Create a new document." ma:contentTypeScope="" ma:versionID="b940f9f177009988fd6044763a035582">
  <xsd:schema xmlns:xsd="http://www.w3.org/2001/XMLSchema" xmlns:xs="http://www.w3.org/2001/XMLSchema" xmlns:p="http://schemas.microsoft.com/office/2006/metadata/properties" xmlns:ns2="09deb967-55e2-4bec-98f3-e7262e091423" xmlns:ns3="51bf9ce3-ff82-46ca-aa9a-c949b182008c" targetNamespace="http://schemas.microsoft.com/office/2006/metadata/properties" ma:root="true" ma:fieldsID="ffa47be097adb6094a7ef932939ace91" ns2:_="" ns3:_="">
    <xsd:import namespace="09deb967-55e2-4bec-98f3-e7262e091423"/>
    <xsd:import namespace="51bf9ce3-ff82-46ca-aa9a-c949b18200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deb967-55e2-4bec-98f3-e7262e0914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601d558d-d313-4f1d-868c-6b3a2833dc85"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bf9ce3-ff82-46ca-aa9a-c949b182008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3830e62e-3b6e-4d02-93a4-1fa7de2c8347}" ma:internalName="TaxCatchAll" ma:showField="CatchAllData" ma:web="51bf9ce3-ff82-46ca-aa9a-c949b18200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2CABA0-3352-46E4-8FD4-C2A3EA6F0B61}">
  <ds:schemaRefs>
    <ds:schemaRef ds:uri="http://schemas.microsoft.com/sharepoint/v3/contenttype/forms"/>
  </ds:schemaRefs>
</ds:datastoreItem>
</file>

<file path=customXml/itemProps2.xml><?xml version="1.0" encoding="utf-8"?>
<ds:datastoreItem xmlns:ds="http://schemas.openxmlformats.org/officeDocument/2006/customXml" ds:itemID="{2FA11EA3-7C11-4A1D-943E-3776C107D8BE}">
  <ds:schemaRefs>
    <ds:schemaRef ds:uri="http://schemas.openxmlformats.org/package/2006/metadata/core-properties"/>
    <ds:schemaRef ds:uri="http://schemas.microsoft.com/office/2006/documentManagement/types"/>
    <ds:schemaRef ds:uri="http://schemas.microsoft.com/office/2006/metadata/properties"/>
    <ds:schemaRef ds:uri="http://purl.org/dc/terms/"/>
    <ds:schemaRef ds:uri="http://schemas.microsoft.com/office/infopath/2007/PartnerControls"/>
    <ds:schemaRef ds:uri="http://purl.org/dc/elements/1.1/"/>
    <ds:schemaRef ds:uri="http://www.w3.org/XML/1998/namespace"/>
    <ds:schemaRef ds:uri="51bf9ce3-ff82-46ca-aa9a-c949b182008c"/>
    <ds:schemaRef ds:uri="09deb967-55e2-4bec-98f3-e7262e091423"/>
    <ds:schemaRef ds:uri="http://purl.org/dc/dcmitype/"/>
  </ds:schemaRefs>
</ds:datastoreItem>
</file>

<file path=customXml/itemProps3.xml><?xml version="1.0" encoding="utf-8"?>
<ds:datastoreItem xmlns:ds="http://schemas.openxmlformats.org/officeDocument/2006/customXml" ds:itemID="{512B45D7-F7F0-43FE-865F-30F0B05C1C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deb967-55e2-4bec-98f3-e7262e091423"/>
    <ds:schemaRef ds:uri="51bf9ce3-ff82-46ca-aa9a-c949b18200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Business Proposal</vt:lpstr>
      <vt:lpstr>summary of fiancnes </vt:lpstr>
      <vt:lpstr>Finance</vt:lpstr>
      <vt:lpstr>Competitor Market Assesment </vt:lpstr>
      <vt:lpstr>Equipment List </vt:lpstr>
      <vt:lpstr>Staffing Costs</vt:lpstr>
      <vt:lpstr>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Polvvsha Syyedd</dc:creator>
  <cp:keywords/>
  <dc:description/>
  <cp:lastModifiedBy>Cheska Witcomb</cp:lastModifiedBy>
  <cp:revision/>
  <dcterms:created xsi:type="dcterms:W3CDTF">2025-04-07T12:21:44Z</dcterms:created>
  <dcterms:modified xsi:type="dcterms:W3CDTF">2026-03-23T11:11:54Z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0x01010001ECF4DCF403E9458098B85C9E68FEBF</vt:lpwstr>
  </property>
  <property fmtid="{D5CDD505-2E9C-101B-9397-08002B2CF9AE}" pid="3" name="MediaServiceImageTags">
    <vt:lpwstr/>
  </property>
</Properties>
</file>